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form" sheetId="1" state="visible" r:id="rId1"/>
    <sheet xmlns:r="http://schemas.openxmlformats.org/officeDocument/2006/relationships" name="Summary by element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Run cha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mbria"/>
      <b val="1"/>
      <color rgb="000B3D5E"/>
      <sz val="15"/>
    </font>
    <font>
      <name val="Calibri"/>
      <i val="1"/>
      <color rgb="005B7183"/>
      <sz val="9"/>
    </font>
    <font>
      <name val="Calibri"/>
      <b val="1"/>
      <color rgb="00FFFFFF"/>
      <sz val="10"/>
    </font>
    <font>
      <name val="Calibri"/>
      <b val="1"/>
      <color rgb="001A2733"/>
      <sz val="8"/>
    </font>
    <font>
      <name val="Calibri"/>
      <sz val="10"/>
    </font>
    <font>
      <name val="Calibri"/>
      <b val="1"/>
      <sz val="10"/>
    </font>
    <font>
      <name val="Cambria"/>
      <b val="1"/>
      <color rgb="000B3D5E"/>
      <sz val="13"/>
    </font>
    <font>
      <name val="Calibri"/>
      <i val="1"/>
      <color rgb="00A81B1B"/>
      <sz val="10"/>
    </font>
  </fonts>
  <fills count="6">
    <fill>
      <patternFill/>
    </fill>
    <fill>
      <patternFill patternType="gray125"/>
    </fill>
    <fill>
      <patternFill patternType="solid">
        <fgColor rgb="001B6FA8"/>
      </patternFill>
    </fill>
    <fill>
      <patternFill patternType="solid">
        <fgColor rgb="00EAFBE0"/>
      </patternFill>
    </fill>
    <fill>
      <patternFill patternType="solid">
        <fgColor rgb="00F6ECFF"/>
      </patternFill>
    </fill>
    <fill>
      <patternFill patternType="solid">
        <fgColor rgb="00FFF2E0"/>
      </patternFill>
    </fill>
  </fills>
  <borders count="2">
    <border>
      <left/>
      <right/>
      <top/>
      <bottom/>
      <diagonal/>
    </border>
    <border>
      <left style="thin">
        <color rgb="00D5DFE8"/>
      </left>
      <right style="thin">
        <color rgb="00D5DFE8"/>
      </right>
      <top style="thin">
        <color rgb="00D5DFE8"/>
      </top>
      <bottom style="thin">
        <color rgb="00D5DF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9" fontId="6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vertical="top" wrapText="1"/>
    </xf>
    <xf numFmtId="9" fontId="6" fillId="0" borderId="1" pivotButton="0" quotePrefix="0" xfId="0"/>
    <xf numFmtId="9" fontId="5" fillId="0" borderId="1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8F5C4"/>
        </patternFill>
      </fill>
    </dxf>
    <dxf>
      <fill>
        <patternFill patternType="solid">
          <fgColor rgb="00FFD9D9"/>
        </patternFill>
      </fill>
    </dxf>
    <dxf>
      <fill>
        <patternFill patternType="solid">
          <fgColor rgb="00FFE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ERAS compliance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'Run chart'!B4</f>
            </strRef>
          </tx>
          <spPr>
            <a:ln xmlns:a="http://schemas.openxmlformats.org/drawingml/2006/main" w="28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'Run chart'!$A$5:$A$17</f>
            </numRef>
          </cat>
          <val>
            <numRef>
              <f>'Run chart'!$B$5:$B$17</f>
            </numRef>
          </val>
        </ser>
        <ser>
          <idx val="1"/>
          <order val="1"/>
          <tx>
            <strRef>
              <f>'Run chart'!C4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'Run chart'!$A$5:$A$17</f>
            </numRef>
          </cat>
          <val>
            <numRef>
              <f>'Run chart'!$C$5:$C$17</f>
            </numRef>
          </val>
        </ser>
        <ser>
          <idx val="2"/>
          <order val="2"/>
          <tx>
            <strRef>
              <f>'Run chart'!D4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'Run chart'!$A$5:$A$17</f>
            </numRef>
          </cat>
          <val>
            <numRef>
              <f>'Run chart'!$D$5:$D$17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Compliance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75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14" customWidth="1" min="4" max="4"/>
    <col width="14" customWidth="1" min="5" max="5"/>
    <col width="10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  <col width="15" customWidth="1" min="31" max="31"/>
    <col width="10" customWidth="1" min="32" max="32"/>
    <col width="10" customWidth="1" min="33" max="33"/>
    <col width="12" customWidth="1" min="34" max="34"/>
    <col width="10" customWidth="1" min="35" max="35"/>
    <col width="16" customWidth="1" min="36" max="36"/>
    <col width="14" customWidth="1" min="37" max="37"/>
    <col width="30" customWidth="1" min="38" max="38"/>
  </cols>
  <sheetData>
    <row r="1">
      <c r="A1" s="1" t="inlineStr">
        <is>
          <t>ERAS compliance audit form</t>
        </is>
      </c>
    </row>
    <row r="2">
      <c r="A2" s="2" t="inlineStr">
        <is>
          <t>One row per patient. Mark each element Y (delivered), N (not delivered) or NA (not applicable — a documented contraindication). Compliance = Y ÷ (Y + N). NA never counts as a failure.</t>
        </is>
      </c>
    </row>
    <row r="3">
      <c r="G3" s="3" t="inlineStr">
        <is>
          <t>PRE</t>
        </is>
      </c>
      <c r="H3" s="3" t="inlineStr">
        <is>
          <t>PRE</t>
        </is>
      </c>
      <c r="I3" s="3" t="inlineStr">
        <is>
          <t>PRE</t>
        </is>
      </c>
      <c r="J3" s="3" t="inlineStr">
        <is>
          <t>PRE</t>
        </is>
      </c>
      <c r="K3" s="3" t="inlineStr">
        <is>
          <t>PRE</t>
        </is>
      </c>
      <c r="L3" s="3" t="inlineStr">
        <is>
          <t>PRE</t>
        </is>
      </c>
      <c r="M3" s="3" t="inlineStr">
        <is>
          <t>PRE</t>
        </is>
      </c>
      <c r="N3" s="3" t="inlineStr">
        <is>
          <t>PRE</t>
        </is>
      </c>
      <c r="O3" s="3" t="inlineStr">
        <is>
          <t>PRE</t>
        </is>
      </c>
      <c r="P3" s="3" t="inlineStr">
        <is>
          <t>PRE</t>
        </is>
      </c>
      <c r="Q3" s="4" t="inlineStr">
        <is>
          <t>INTRA</t>
        </is>
      </c>
      <c r="R3" s="4" t="inlineStr">
        <is>
          <t>INTRA</t>
        </is>
      </c>
      <c r="S3" s="4" t="inlineStr">
        <is>
          <t>INTRA</t>
        </is>
      </c>
      <c r="T3" s="4" t="inlineStr">
        <is>
          <t>INTRA</t>
        </is>
      </c>
      <c r="U3" s="4" t="inlineStr">
        <is>
          <t>INTRA</t>
        </is>
      </c>
      <c r="V3" s="4" t="inlineStr">
        <is>
          <t>INTRA</t>
        </is>
      </c>
      <c r="W3" s="4" t="inlineStr">
        <is>
          <t>INTRA</t>
        </is>
      </c>
      <c r="X3" s="4" t="inlineStr">
        <is>
          <t>INTRA</t>
        </is>
      </c>
      <c r="Y3" s="5" t="inlineStr">
        <is>
          <t>POST</t>
        </is>
      </c>
      <c r="Z3" s="5" t="inlineStr">
        <is>
          <t>POST</t>
        </is>
      </c>
      <c r="AA3" s="5" t="inlineStr">
        <is>
          <t>POST</t>
        </is>
      </c>
      <c r="AB3" s="5" t="inlineStr">
        <is>
          <t>POST</t>
        </is>
      </c>
      <c r="AC3" s="5" t="inlineStr">
        <is>
          <t>POST</t>
        </is>
      </c>
      <c r="AD3" s="5" t="inlineStr">
        <is>
          <t>POST</t>
        </is>
      </c>
      <c r="AE3" s="5" t="inlineStr">
        <is>
          <t>POST</t>
        </is>
      </c>
    </row>
    <row r="4" ht="34" customHeight="1">
      <c r="A4" s="6" t="inlineStr">
        <is>
          <t>Patient ID</t>
        </is>
      </c>
      <c r="B4" s="6" t="inlineStr">
        <is>
          <t>Date of surgery</t>
        </is>
      </c>
      <c r="C4" s="6" t="inlineStr">
        <is>
          <t>Procedure</t>
        </is>
      </c>
      <c r="D4" s="6" t="inlineStr">
        <is>
          <t>Elective / emergency</t>
        </is>
      </c>
      <c r="E4" s="6" t="inlineStr">
        <is>
          <t>Surgeon</t>
        </is>
      </c>
      <c r="F4" s="6" t="inlineStr">
        <is>
          <t>Ward</t>
        </is>
      </c>
      <c r="G4" s="6" t="inlineStr">
        <is>
          <t>1. Preoperative counselling / education delivered</t>
        </is>
      </c>
      <c r="H4" s="6" t="inlineStr">
        <is>
          <t>2. Nutrition screened (MUST or NRS-2002)</t>
        </is>
      </c>
      <c r="I4" s="6" t="inlineStr">
        <is>
          <t>3. Anaemia screened and treated if present</t>
        </is>
      </c>
      <c r="J4" s="6" t="inlineStr">
        <is>
          <t>4. Smoking / alcohol cessation offered</t>
        </is>
      </c>
      <c r="K4" s="6" t="inlineStr">
        <is>
          <t>5. No mechanical bowel prep (or oral antibiotics given if used)</t>
        </is>
      </c>
      <c r="L4" s="6" t="inlineStr">
        <is>
          <t>6. Solids stopped 6 h before induction (not longer)</t>
        </is>
      </c>
      <c r="M4" s="6" t="inlineStr">
        <is>
          <t>7. Clear fluids allowed until 2 h before induction</t>
        </is>
      </c>
      <c r="N4" s="6" t="inlineStr">
        <is>
          <t>8. Carbohydrate drink given</t>
        </is>
      </c>
      <c r="O4" s="6" t="inlineStr">
        <is>
          <t>9. No long-acting sedative premedication</t>
        </is>
      </c>
      <c r="P4" s="6" t="inlineStr">
        <is>
          <t>10. VTE risk assessed and prophylaxis prescribed</t>
        </is>
      </c>
      <c r="Q4" s="6" t="inlineStr">
        <is>
          <t>11. Antibiotic prophylaxis within 60 min of incision</t>
        </is>
      </c>
      <c r="R4" s="6" t="inlineStr">
        <is>
          <t>12. PONV prophylaxis matched to risk score</t>
        </is>
      </c>
      <c r="S4" s="6" t="inlineStr">
        <is>
          <t>13. Regional / multimodal analgesia used</t>
        </is>
      </c>
      <c r="T4" s="6" t="inlineStr">
        <is>
          <t>14. Goal-directed fluids; slightly positive balance</t>
        </is>
      </c>
      <c r="U4" s="6" t="inlineStr">
        <is>
          <t>15. Normothermia ≥36 °C maintained and recorded</t>
        </is>
      </c>
      <c r="V4" s="6" t="inlineStr">
        <is>
          <t>16. Minimally invasive approach (where available)</t>
        </is>
      </c>
      <c r="W4" s="6" t="inlineStr">
        <is>
          <t>17. No routine abdominal drain</t>
        </is>
      </c>
      <c r="X4" s="6" t="inlineStr">
        <is>
          <t>18. No nasogastric tube left in situ</t>
        </is>
      </c>
      <c r="Y4" s="6" t="inlineStr">
        <is>
          <t>19. Oral fluids started within 24 h</t>
        </is>
      </c>
      <c r="Z4" s="6" t="inlineStr">
        <is>
          <t>20. Oral diet started within 24 h</t>
        </is>
      </c>
      <c r="AA4" s="6" t="inlineStr">
        <is>
          <t>21. Out of bed ≥3 h on POD 1</t>
        </is>
      </c>
      <c r="AB4" s="6" t="inlineStr">
        <is>
          <t>22. Urinary catheter removed ≤24 h (colonic) / ≤48 h (rectal)</t>
        </is>
      </c>
      <c r="AC4" s="6" t="inlineStr">
        <is>
          <t>23. Scheduled non-opioid analgesia (not PRN only)</t>
        </is>
      </c>
      <c r="AD4" s="6" t="inlineStr">
        <is>
          <t>24. IV fluids stopped once drinking</t>
        </is>
      </c>
      <c r="AE4" s="6" t="inlineStr">
        <is>
          <t>25. Discharge assessed against written criteria</t>
        </is>
      </c>
      <c r="AF4" s="6" t="inlineStr">
        <is>
          <t>Elements Y</t>
        </is>
      </c>
      <c r="AG4" s="6" t="inlineStr">
        <is>
          <t>Elements N</t>
        </is>
      </c>
      <c r="AH4" s="6" t="inlineStr">
        <is>
          <t>Compliance %</t>
        </is>
      </c>
      <c r="AI4" s="6" t="inlineStr">
        <is>
          <t>LOS (days)</t>
        </is>
      </c>
      <c r="AJ4" s="6" t="inlineStr">
        <is>
          <t>Complication (Clavien–Dindo)</t>
        </is>
      </c>
      <c r="AK4" s="6" t="inlineStr">
        <is>
          <t>Readmitted ≤30 d</t>
        </is>
      </c>
      <c r="AL4" s="6" t="inlineStr">
        <is>
          <t>Notes</t>
        </is>
      </c>
    </row>
    <row r="5">
      <c r="AF5" s="7">
        <f>COUNTIF(G5:AE5,"Y")</f>
        <v/>
      </c>
      <c r="AG5" s="7">
        <f>COUNTIF(G5:AE5,"N")</f>
        <v/>
      </c>
      <c r="AH5" s="8">
        <f>IFERROR(AF5/(AF5+AG5),"")</f>
        <v/>
      </c>
    </row>
    <row r="6">
      <c r="AF6" s="7">
        <f>COUNTIF(G6:AE6,"Y")</f>
        <v/>
      </c>
      <c r="AG6" s="7">
        <f>COUNTIF(G6:AE6,"N")</f>
        <v/>
      </c>
      <c r="AH6" s="8">
        <f>IFERROR(AF6/(AF6+AG6),"")</f>
        <v/>
      </c>
    </row>
    <row r="7">
      <c r="AF7" s="7">
        <f>COUNTIF(G7:AE7,"Y")</f>
        <v/>
      </c>
      <c r="AG7" s="7">
        <f>COUNTIF(G7:AE7,"N")</f>
        <v/>
      </c>
      <c r="AH7" s="8">
        <f>IFERROR(AF7/(AF7+AG7),"")</f>
        <v/>
      </c>
    </row>
    <row r="8">
      <c r="AF8" s="7">
        <f>COUNTIF(G8:AE8,"Y")</f>
        <v/>
      </c>
      <c r="AG8" s="7">
        <f>COUNTIF(G8:AE8,"N")</f>
        <v/>
      </c>
      <c r="AH8" s="8">
        <f>IFERROR(AF8/(AF8+AG8),"")</f>
        <v/>
      </c>
    </row>
    <row r="9">
      <c r="AF9" s="7">
        <f>COUNTIF(G9:AE9,"Y")</f>
        <v/>
      </c>
      <c r="AG9" s="7">
        <f>COUNTIF(G9:AE9,"N")</f>
        <v/>
      </c>
      <c r="AH9" s="8">
        <f>IFERROR(AF9/(AF9+AG9),"")</f>
        <v/>
      </c>
    </row>
    <row r="10">
      <c r="AF10" s="7">
        <f>COUNTIF(G10:AE10,"Y")</f>
        <v/>
      </c>
      <c r="AG10" s="7">
        <f>COUNTIF(G10:AE10,"N")</f>
        <v/>
      </c>
      <c r="AH10" s="8">
        <f>IFERROR(AF10/(AF10+AG10),"")</f>
        <v/>
      </c>
    </row>
    <row r="11">
      <c r="AF11" s="7">
        <f>COUNTIF(G11:AE11,"Y")</f>
        <v/>
      </c>
      <c r="AG11" s="7">
        <f>COUNTIF(G11:AE11,"N")</f>
        <v/>
      </c>
      <c r="AH11" s="8">
        <f>IFERROR(AF11/(AF11+AG11),"")</f>
        <v/>
      </c>
    </row>
    <row r="12">
      <c r="AF12" s="7">
        <f>COUNTIF(G12:AE12,"Y")</f>
        <v/>
      </c>
      <c r="AG12" s="7">
        <f>COUNTIF(G12:AE12,"N")</f>
        <v/>
      </c>
      <c r="AH12" s="8">
        <f>IFERROR(AF12/(AF12+AG12),"")</f>
        <v/>
      </c>
    </row>
    <row r="13">
      <c r="AF13" s="7">
        <f>COUNTIF(G13:AE13,"Y")</f>
        <v/>
      </c>
      <c r="AG13" s="7">
        <f>COUNTIF(G13:AE13,"N")</f>
        <v/>
      </c>
      <c r="AH13" s="8">
        <f>IFERROR(AF13/(AF13+AG13),"")</f>
        <v/>
      </c>
    </row>
    <row r="14">
      <c r="AF14" s="7">
        <f>COUNTIF(G14:AE14,"Y")</f>
        <v/>
      </c>
      <c r="AG14" s="7">
        <f>COUNTIF(G14:AE14,"N")</f>
        <v/>
      </c>
      <c r="AH14" s="8">
        <f>IFERROR(AF14/(AF14+AG14),"")</f>
        <v/>
      </c>
    </row>
    <row r="15">
      <c r="AF15" s="7">
        <f>COUNTIF(G15:AE15,"Y")</f>
        <v/>
      </c>
      <c r="AG15" s="7">
        <f>COUNTIF(G15:AE15,"N")</f>
        <v/>
      </c>
      <c r="AH15" s="8">
        <f>IFERROR(AF15/(AF15+AG15),"")</f>
        <v/>
      </c>
    </row>
    <row r="16">
      <c r="AF16" s="7">
        <f>COUNTIF(G16:AE16,"Y")</f>
        <v/>
      </c>
      <c r="AG16" s="7">
        <f>COUNTIF(G16:AE16,"N")</f>
        <v/>
      </c>
      <c r="AH16" s="8">
        <f>IFERROR(AF16/(AF16+AG16),"")</f>
        <v/>
      </c>
    </row>
    <row r="17">
      <c r="AF17" s="7">
        <f>COUNTIF(G17:AE17,"Y")</f>
        <v/>
      </c>
      <c r="AG17" s="7">
        <f>COUNTIF(G17:AE17,"N")</f>
        <v/>
      </c>
      <c r="AH17" s="8">
        <f>IFERROR(AF17/(AF17+AG17),"")</f>
        <v/>
      </c>
    </row>
    <row r="18">
      <c r="AF18" s="7">
        <f>COUNTIF(G18:AE18,"Y")</f>
        <v/>
      </c>
      <c r="AG18" s="7">
        <f>COUNTIF(G18:AE18,"N")</f>
        <v/>
      </c>
      <c r="AH18" s="8">
        <f>IFERROR(AF18/(AF18+AG18),"")</f>
        <v/>
      </c>
    </row>
    <row r="19">
      <c r="AF19" s="7">
        <f>COUNTIF(G19:AE19,"Y")</f>
        <v/>
      </c>
      <c r="AG19" s="7">
        <f>COUNTIF(G19:AE19,"N")</f>
        <v/>
      </c>
      <c r="AH19" s="8">
        <f>IFERROR(AF19/(AF19+AG19),"")</f>
        <v/>
      </c>
    </row>
    <row r="20">
      <c r="AF20" s="7">
        <f>COUNTIF(G20:AE20,"Y")</f>
        <v/>
      </c>
      <c r="AG20" s="7">
        <f>COUNTIF(G20:AE20,"N")</f>
        <v/>
      </c>
      <c r="AH20" s="8">
        <f>IFERROR(AF20/(AF20+AG20),"")</f>
        <v/>
      </c>
    </row>
    <row r="21">
      <c r="AF21" s="7">
        <f>COUNTIF(G21:AE21,"Y")</f>
        <v/>
      </c>
      <c r="AG21" s="7">
        <f>COUNTIF(G21:AE21,"N")</f>
        <v/>
      </c>
      <c r="AH21" s="8">
        <f>IFERROR(AF21/(AF21+AG21),"")</f>
        <v/>
      </c>
    </row>
    <row r="22">
      <c r="AF22" s="7">
        <f>COUNTIF(G22:AE22,"Y")</f>
        <v/>
      </c>
      <c r="AG22" s="7">
        <f>COUNTIF(G22:AE22,"N")</f>
        <v/>
      </c>
      <c r="AH22" s="8">
        <f>IFERROR(AF22/(AF22+AG22),"")</f>
        <v/>
      </c>
    </row>
    <row r="23">
      <c r="AF23" s="7">
        <f>COUNTIF(G23:AE23,"Y")</f>
        <v/>
      </c>
      <c r="AG23" s="7">
        <f>COUNTIF(G23:AE23,"N")</f>
        <v/>
      </c>
      <c r="AH23" s="8">
        <f>IFERROR(AF23/(AF23+AG23),"")</f>
        <v/>
      </c>
    </row>
    <row r="24">
      <c r="AF24" s="7">
        <f>COUNTIF(G24:AE24,"Y")</f>
        <v/>
      </c>
      <c r="AG24" s="7">
        <f>COUNTIF(G24:AE24,"N")</f>
        <v/>
      </c>
      <c r="AH24" s="8">
        <f>IFERROR(AF24/(AF24+AG24),"")</f>
        <v/>
      </c>
    </row>
    <row r="25">
      <c r="AF25" s="7">
        <f>COUNTIF(G25:AE25,"Y")</f>
        <v/>
      </c>
      <c r="AG25" s="7">
        <f>COUNTIF(G25:AE25,"N")</f>
        <v/>
      </c>
      <c r="AH25" s="8">
        <f>IFERROR(AF25/(AF25+AG25),"")</f>
        <v/>
      </c>
    </row>
    <row r="26">
      <c r="AF26" s="7">
        <f>COUNTIF(G26:AE26,"Y")</f>
        <v/>
      </c>
      <c r="AG26" s="7">
        <f>COUNTIF(G26:AE26,"N")</f>
        <v/>
      </c>
      <c r="AH26" s="8">
        <f>IFERROR(AF26/(AF26+AG26),"")</f>
        <v/>
      </c>
    </row>
    <row r="27">
      <c r="AF27" s="7">
        <f>COUNTIF(G27:AE27,"Y")</f>
        <v/>
      </c>
      <c r="AG27" s="7">
        <f>COUNTIF(G27:AE27,"N")</f>
        <v/>
      </c>
      <c r="AH27" s="8">
        <f>IFERROR(AF27/(AF27+AG27),"")</f>
        <v/>
      </c>
    </row>
    <row r="28">
      <c r="AF28" s="7">
        <f>COUNTIF(G28:AE28,"Y")</f>
        <v/>
      </c>
      <c r="AG28" s="7">
        <f>COUNTIF(G28:AE28,"N")</f>
        <v/>
      </c>
      <c r="AH28" s="8">
        <f>IFERROR(AF28/(AF28+AG28),"")</f>
        <v/>
      </c>
    </row>
    <row r="29">
      <c r="AF29" s="7">
        <f>COUNTIF(G29:AE29,"Y")</f>
        <v/>
      </c>
      <c r="AG29" s="7">
        <f>COUNTIF(G29:AE29,"N")</f>
        <v/>
      </c>
      <c r="AH29" s="8">
        <f>IFERROR(AF29/(AF29+AG29),"")</f>
        <v/>
      </c>
    </row>
    <row r="30">
      <c r="AF30" s="7">
        <f>COUNTIF(G30:AE30,"Y")</f>
        <v/>
      </c>
      <c r="AG30" s="7">
        <f>COUNTIF(G30:AE30,"N")</f>
        <v/>
      </c>
      <c r="AH30" s="8">
        <f>IFERROR(AF30/(AF30+AG30),"")</f>
        <v/>
      </c>
    </row>
    <row r="31">
      <c r="AF31" s="7">
        <f>COUNTIF(G31:AE31,"Y")</f>
        <v/>
      </c>
      <c r="AG31" s="7">
        <f>COUNTIF(G31:AE31,"N")</f>
        <v/>
      </c>
      <c r="AH31" s="8">
        <f>IFERROR(AF31/(AF31+AG31),"")</f>
        <v/>
      </c>
    </row>
    <row r="32">
      <c r="AF32" s="7">
        <f>COUNTIF(G32:AE32,"Y")</f>
        <v/>
      </c>
      <c r="AG32" s="7">
        <f>COUNTIF(G32:AE32,"N")</f>
        <v/>
      </c>
      <c r="AH32" s="8">
        <f>IFERROR(AF32/(AF32+AG32),"")</f>
        <v/>
      </c>
    </row>
    <row r="33">
      <c r="AF33" s="7">
        <f>COUNTIF(G33:AE33,"Y")</f>
        <v/>
      </c>
      <c r="AG33" s="7">
        <f>COUNTIF(G33:AE33,"N")</f>
        <v/>
      </c>
      <c r="AH33" s="8">
        <f>IFERROR(AF33/(AF33+AG33),"")</f>
        <v/>
      </c>
    </row>
    <row r="34">
      <c r="AF34" s="7">
        <f>COUNTIF(G34:AE34,"Y")</f>
        <v/>
      </c>
      <c r="AG34" s="7">
        <f>COUNTIF(G34:AE34,"N")</f>
        <v/>
      </c>
      <c r="AH34" s="8">
        <f>IFERROR(AF34/(AF34+AG34),"")</f>
        <v/>
      </c>
    </row>
    <row r="35">
      <c r="AF35" s="7">
        <f>COUNTIF(G35:AE35,"Y")</f>
        <v/>
      </c>
      <c r="AG35" s="7">
        <f>COUNTIF(G35:AE35,"N")</f>
        <v/>
      </c>
      <c r="AH35" s="8">
        <f>IFERROR(AF35/(AF35+AG35),"")</f>
        <v/>
      </c>
    </row>
    <row r="36">
      <c r="AF36" s="7">
        <f>COUNTIF(G36:AE36,"Y")</f>
        <v/>
      </c>
      <c r="AG36" s="7">
        <f>COUNTIF(G36:AE36,"N")</f>
        <v/>
      </c>
      <c r="AH36" s="8">
        <f>IFERROR(AF36/(AF36+AG36),"")</f>
        <v/>
      </c>
    </row>
    <row r="37">
      <c r="AF37" s="7">
        <f>COUNTIF(G37:AE37,"Y")</f>
        <v/>
      </c>
      <c r="AG37" s="7">
        <f>COUNTIF(G37:AE37,"N")</f>
        <v/>
      </c>
      <c r="AH37" s="8">
        <f>IFERROR(AF37/(AF37+AG37),"")</f>
        <v/>
      </c>
    </row>
    <row r="38">
      <c r="AF38" s="7">
        <f>COUNTIF(G38:AE38,"Y")</f>
        <v/>
      </c>
      <c r="AG38" s="7">
        <f>COUNTIF(G38:AE38,"N")</f>
        <v/>
      </c>
      <c r="AH38" s="8">
        <f>IFERROR(AF38/(AF38+AG38),"")</f>
        <v/>
      </c>
    </row>
    <row r="39">
      <c r="AF39" s="7">
        <f>COUNTIF(G39:AE39,"Y")</f>
        <v/>
      </c>
      <c r="AG39" s="7">
        <f>COUNTIF(G39:AE39,"N")</f>
        <v/>
      </c>
      <c r="AH39" s="8">
        <f>IFERROR(AF39/(AF39+AG39),"")</f>
        <v/>
      </c>
    </row>
    <row r="40">
      <c r="AF40" s="7">
        <f>COUNTIF(G40:AE40,"Y")</f>
        <v/>
      </c>
      <c r="AG40" s="7">
        <f>COUNTIF(G40:AE40,"N")</f>
        <v/>
      </c>
      <c r="AH40" s="8">
        <f>IFERROR(AF40/(AF40+AG40),"")</f>
        <v/>
      </c>
    </row>
    <row r="41">
      <c r="AF41" s="7">
        <f>COUNTIF(G41:AE41,"Y")</f>
        <v/>
      </c>
      <c r="AG41" s="7">
        <f>COUNTIF(G41:AE41,"N")</f>
        <v/>
      </c>
      <c r="AH41" s="8">
        <f>IFERROR(AF41/(AF41+AG41),"")</f>
        <v/>
      </c>
    </row>
    <row r="42">
      <c r="AF42" s="7">
        <f>COUNTIF(G42:AE42,"Y")</f>
        <v/>
      </c>
      <c r="AG42" s="7">
        <f>COUNTIF(G42:AE42,"N")</f>
        <v/>
      </c>
      <c r="AH42" s="8">
        <f>IFERROR(AF42/(AF42+AG42),"")</f>
        <v/>
      </c>
    </row>
    <row r="43">
      <c r="AF43" s="7">
        <f>COUNTIF(G43:AE43,"Y")</f>
        <v/>
      </c>
      <c r="AG43" s="7">
        <f>COUNTIF(G43:AE43,"N")</f>
        <v/>
      </c>
      <c r="AH43" s="8">
        <f>IFERROR(AF43/(AF43+AG43),"")</f>
        <v/>
      </c>
    </row>
    <row r="44">
      <c r="AF44" s="7">
        <f>COUNTIF(G44:AE44,"Y")</f>
        <v/>
      </c>
      <c r="AG44" s="7">
        <f>COUNTIF(G44:AE44,"N")</f>
        <v/>
      </c>
      <c r="AH44" s="8">
        <f>IFERROR(AF44/(AF44+AG44),"")</f>
        <v/>
      </c>
    </row>
    <row r="45">
      <c r="AF45" s="7">
        <f>COUNTIF(G45:AE45,"Y")</f>
        <v/>
      </c>
      <c r="AG45" s="7">
        <f>COUNTIF(G45:AE45,"N")</f>
        <v/>
      </c>
      <c r="AH45" s="8">
        <f>IFERROR(AF45/(AF45+AG45),"")</f>
        <v/>
      </c>
    </row>
    <row r="46">
      <c r="AF46" s="7">
        <f>COUNTIF(G46:AE46,"Y")</f>
        <v/>
      </c>
      <c r="AG46" s="7">
        <f>COUNTIF(G46:AE46,"N")</f>
        <v/>
      </c>
      <c r="AH46" s="8">
        <f>IFERROR(AF46/(AF46+AG46),"")</f>
        <v/>
      </c>
    </row>
    <row r="47">
      <c r="AF47" s="7">
        <f>COUNTIF(G47:AE47,"Y")</f>
        <v/>
      </c>
      <c r="AG47" s="7">
        <f>COUNTIF(G47:AE47,"N")</f>
        <v/>
      </c>
      <c r="AH47" s="8">
        <f>IFERROR(AF47/(AF47+AG47),"")</f>
        <v/>
      </c>
    </row>
    <row r="48">
      <c r="AF48" s="7">
        <f>COUNTIF(G48:AE48,"Y")</f>
        <v/>
      </c>
      <c r="AG48" s="7">
        <f>COUNTIF(G48:AE48,"N")</f>
        <v/>
      </c>
      <c r="AH48" s="8">
        <f>IFERROR(AF48/(AF48+AG48),"")</f>
        <v/>
      </c>
    </row>
    <row r="49">
      <c r="AF49" s="7">
        <f>COUNTIF(G49:AE49,"Y")</f>
        <v/>
      </c>
      <c r="AG49" s="7">
        <f>COUNTIF(G49:AE49,"N")</f>
        <v/>
      </c>
      <c r="AH49" s="8">
        <f>IFERROR(AF49/(AF49+AG49),"")</f>
        <v/>
      </c>
    </row>
    <row r="50">
      <c r="AF50" s="7">
        <f>COUNTIF(G50:AE50,"Y")</f>
        <v/>
      </c>
      <c r="AG50" s="7">
        <f>COUNTIF(G50:AE50,"N")</f>
        <v/>
      </c>
      <c r="AH50" s="8">
        <f>IFERROR(AF50/(AF50+AG50),"")</f>
        <v/>
      </c>
    </row>
    <row r="51">
      <c r="AF51" s="7">
        <f>COUNTIF(G51:AE51,"Y")</f>
        <v/>
      </c>
      <c r="AG51" s="7">
        <f>COUNTIF(G51:AE51,"N")</f>
        <v/>
      </c>
      <c r="AH51" s="8">
        <f>IFERROR(AF51/(AF51+AG51),"")</f>
        <v/>
      </c>
    </row>
    <row r="52">
      <c r="AF52" s="7">
        <f>COUNTIF(G52:AE52,"Y")</f>
        <v/>
      </c>
      <c r="AG52" s="7">
        <f>COUNTIF(G52:AE52,"N")</f>
        <v/>
      </c>
      <c r="AH52" s="8">
        <f>IFERROR(AF52/(AF52+AG52),"")</f>
        <v/>
      </c>
    </row>
    <row r="53">
      <c r="AF53" s="7">
        <f>COUNTIF(G53:AE53,"Y")</f>
        <v/>
      </c>
      <c r="AG53" s="7">
        <f>COUNTIF(G53:AE53,"N")</f>
        <v/>
      </c>
      <c r="AH53" s="8">
        <f>IFERROR(AF53/(AF53+AG53),"")</f>
        <v/>
      </c>
    </row>
    <row r="54">
      <c r="AF54" s="7">
        <f>COUNTIF(G54:AE54,"Y")</f>
        <v/>
      </c>
      <c r="AG54" s="7">
        <f>COUNTIF(G54:AE54,"N")</f>
        <v/>
      </c>
      <c r="AH54" s="8">
        <f>IFERROR(AF54/(AF54+AG54),"")</f>
        <v/>
      </c>
    </row>
    <row r="55">
      <c r="AF55" s="7">
        <f>COUNTIF(G55:AE55,"Y")</f>
        <v/>
      </c>
      <c r="AG55" s="7">
        <f>COUNTIF(G55:AE55,"N")</f>
        <v/>
      </c>
      <c r="AH55" s="8">
        <f>IFERROR(AF55/(AF55+AG55),"")</f>
        <v/>
      </c>
    </row>
    <row r="56">
      <c r="AF56" s="7">
        <f>COUNTIF(G56:AE56,"Y")</f>
        <v/>
      </c>
      <c r="AG56" s="7">
        <f>COUNTIF(G56:AE56,"N")</f>
        <v/>
      </c>
      <c r="AH56" s="8">
        <f>IFERROR(AF56/(AF56+AG56),"")</f>
        <v/>
      </c>
    </row>
    <row r="57">
      <c r="AF57" s="7">
        <f>COUNTIF(G57:AE57,"Y")</f>
        <v/>
      </c>
      <c r="AG57" s="7">
        <f>COUNTIF(G57:AE57,"N")</f>
        <v/>
      </c>
      <c r="AH57" s="8">
        <f>IFERROR(AF57/(AF57+AG57),"")</f>
        <v/>
      </c>
    </row>
    <row r="58">
      <c r="AF58" s="7">
        <f>COUNTIF(G58:AE58,"Y")</f>
        <v/>
      </c>
      <c r="AG58" s="7">
        <f>COUNTIF(G58:AE58,"N")</f>
        <v/>
      </c>
      <c r="AH58" s="8">
        <f>IFERROR(AF58/(AF58+AG58),"")</f>
        <v/>
      </c>
    </row>
    <row r="59">
      <c r="AF59" s="7">
        <f>COUNTIF(G59:AE59,"Y")</f>
        <v/>
      </c>
      <c r="AG59" s="7">
        <f>COUNTIF(G59:AE59,"N")</f>
        <v/>
      </c>
      <c r="AH59" s="8">
        <f>IFERROR(AF59/(AF59+AG59),"")</f>
        <v/>
      </c>
    </row>
    <row r="60">
      <c r="AF60" s="7">
        <f>COUNTIF(G60:AE60,"Y")</f>
        <v/>
      </c>
      <c r="AG60" s="7">
        <f>COUNTIF(G60:AE60,"N")</f>
        <v/>
      </c>
      <c r="AH60" s="8">
        <f>IFERROR(AF60/(AF60+AG60),"")</f>
        <v/>
      </c>
    </row>
    <row r="61">
      <c r="AF61" s="7">
        <f>COUNTIF(G61:AE61,"Y")</f>
        <v/>
      </c>
      <c r="AG61" s="7">
        <f>COUNTIF(G61:AE61,"N")</f>
        <v/>
      </c>
      <c r="AH61" s="8">
        <f>IFERROR(AF61/(AF61+AG61),"")</f>
        <v/>
      </c>
    </row>
    <row r="62">
      <c r="AF62" s="7">
        <f>COUNTIF(G62:AE62,"Y")</f>
        <v/>
      </c>
      <c r="AG62" s="7">
        <f>COUNTIF(G62:AE62,"N")</f>
        <v/>
      </c>
      <c r="AH62" s="8">
        <f>IFERROR(AF62/(AF62+AG62),"")</f>
        <v/>
      </c>
    </row>
    <row r="63">
      <c r="AF63" s="7">
        <f>COUNTIF(G63:AE63,"Y")</f>
        <v/>
      </c>
      <c r="AG63" s="7">
        <f>COUNTIF(G63:AE63,"N")</f>
        <v/>
      </c>
      <c r="AH63" s="8">
        <f>IFERROR(AF63/(AF63+AG63),"")</f>
        <v/>
      </c>
    </row>
    <row r="64">
      <c r="AF64" s="7">
        <f>COUNTIF(G64:AE64,"Y")</f>
        <v/>
      </c>
      <c r="AG64" s="7">
        <f>COUNTIF(G64:AE64,"N")</f>
        <v/>
      </c>
      <c r="AH64" s="8">
        <f>IFERROR(AF64/(AF64+AG64),"")</f>
        <v/>
      </c>
    </row>
    <row r="65">
      <c r="AF65" s="7">
        <f>COUNTIF(G65:AE65,"Y")</f>
        <v/>
      </c>
      <c r="AG65" s="7">
        <f>COUNTIF(G65:AE65,"N")</f>
        <v/>
      </c>
      <c r="AH65" s="8">
        <f>IFERROR(AF65/(AF65+AG65),"")</f>
        <v/>
      </c>
    </row>
    <row r="66">
      <c r="AF66" s="7">
        <f>COUNTIF(G66:AE66,"Y")</f>
        <v/>
      </c>
      <c r="AG66" s="7">
        <f>COUNTIF(G66:AE66,"N")</f>
        <v/>
      </c>
      <c r="AH66" s="8">
        <f>IFERROR(AF66/(AF66+AG66),"")</f>
        <v/>
      </c>
    </row>
    <row r="67">
      <c r="AF67" s="7">
        <f>COUNTIF(G67:AE67,"Y")</f>
        <v/>
      </c>
      <c r="AG67" s="7">
        <f>COUNTIF(G67:AE67,"N")</f>
        <v/>
      </c>
      <c r="AH67" s="8">
        <f>IFERROR(AF67/(AF67+AG67),"")</f>
        <v/>
      </c>
    </row>
    <row r="68">
      <c r="AF68" s="7">
        <f>COUNTIF(G68:AE68,"Y")</f>
        <v/>
      </c>
      <c r="AG68" s="7">
        <f>COUNTIF(G68:AE68,"N")</f>
        <v/>
      </c>
      <c r="AH68" s="8">
        <f>IFERROR(AF68/(AF68+AG68),"")</f>
        <v/>
      </c>
    </row>
    <row r="69">
      <c r="AF69" s="7">
        <f>COUNTIF(G69:AE69,"Y")</f>
        <v/>
      </c>
      <c r="AG69" s="7">
        <f>COUNTIF(G69:AE69,"N")</f>
        <v/>
      </c>
      <c r="AH69" s="8">
        <f>IFERROR(AF69/(AF69+AG69),"")</f>
        <v/>
      </c>
    </row>
    <row r="70">
      <c r="AF70" s="7">
        <f>COUNTIF(G70:AE70,"Y")</f>
        <v/>
      </c>
      <c r="AG70" s="7">
        <f>COUNTIF(G70:AE70,"N")</f>
        <v/>
      </c>
      <c r="AH70" s="8">
        <f>IFERROR(AF70/(AF70+AG70),"")</f>
        <v/>
      </c>
    </row>
    <row r="71">
      <c r="AF71" s="7">
        <f>COUNTIF(G71:AE71,"Y")</f>
        <v/>
      </c>
      <c r="AG71" s="7">
        <f>COUNTIF(G71:AE71,"N")</f>
        <v/>
      </c>
      <c r="AH71" s="8">
        <f>IFERROR(AF71/(AF71+AG71),"")</f>
        <v/>
      </c>
    </row>
    <row r="72">
      <c r="AF72" s="7">
        <f>COUNTIF(G72:AE72,"Y")</f>
        <v/>
      </c>
      <c r="AG72" s="7">
        <f>COUNTIF(G72:AE72,"N")</f>
        <v/>
      </c>
      <c r="AH72" s="8">
        <f>IFERROR(AF72/(AF72+AG72),"")</f>
        <v/>
      </c>
    </row>
    <row r="73">
      <c r="AF73" s="7">
        <f>COUNTIF(G73:AE73,"Y")</f>
        <v/>
      </c>
      <c r="AG73" s="7">
        <f>COUNTIF(G73:AE73,"N")</f>
        <v/>
      </c>
      <c r="AH73" s="8">
        <f>IFERROR(AF73/(AF73+AG73),"")</f>
        <v/>
      </c>
    </row>
    <row r="74">
      <c r="AF74" s="7">
        <f>COUNTIF(G74:AE74,"Y")</f>
        <v/>
      </c>
      <c r="AG74" s="7">
        <f>COUNTIF(G74:AE74,"N")</f>
        <v/>
      </c>
      <c r="AH74" s="8">
        <f>IFERROR(AF74/(AF74+AG74),"")</f>
        <v/>
      </c>
    </row>
    <row r="75">
      <c r="AF75" s="7">
        <f>COUNTIF(G75:AE75,"Y")</f>
        <v/>
      </c>
      <c r="AG75" s="7">
        <f>COUNTIF(G75:AE75,"N")</f>
        <v/>
      </c>
      <c r="AH75" s="8">
        <f>IFERROR(AF75/(AF75+AG75),"")</f>
        <v/>
      </c>
    </row>
    <row r="76">
      <c r="AF76" s="7">
        <f>COUNTIF(G76:AE76,"Y")</f>
        <v/>
      </c>
      <c r="AG76" s="7">
        <f>COUNTIF(G76:AE76,"N")</f>
        <v/>
      </c>
      <c r="AH76" s="8">
        <f>IFERROR(AF76/(AF76+AG76),"")</f>
        <v/>
      </c>
    </row>
    <row r="77">
      <c r="AF77" s="7">
        <f>COUNTIF(G77:AE77,"Y")</f>
        <v/>
      </c>
      <c r="AG77" s="7">
        <f>COUNTIF(G77:AE77,"N")</f>
        <v/>
      </c>
      <c r="AH77" s="8">
        <f>IFERROR(AF77/(AF77+AG77),"")</f>
        <v/>
      </c>
    </row>
    <row r="78">
      <c r="AF78" s="7">
        <f>COUNTIF(G78:AE78,"Y")</f>
        <v/>
      </c>
      <c r="AG78" s="7">
        <f>COUNTIF(G78:AE78,"N")</f>
        <v/>
      </c>
      <c r="AH78" s="8">
        <f>IFERROR(AF78/(AF78+AG78),"")</f>
        <v/>
      </c>
    </row>
    <row r="79">
      <c r="AF79" s="7">
        <f>COUNTIF(G79:AE79,"Y")</f>
        <v/>
      </c>
      <c r="AG79" s="7">
        <f>COUNTIF(G79:AE79,"N")</f>
        <v/>
      </c>
      <c r="AH79" s="8">
        <f>IFERROR(AF79/(AF79+AG79),"")</f>
        <v/>
      </c>
    </row>
    <row r="80">
      <c r="AF80" s="7">
        <f>COUNTIF(G80:AE80,"Y")</f>
        <v/>
      </c>
      <c r="AG80" s="7">
        <f>COUNTIF(G80:AE80,"N")</f>
        <v/>
      </c>
      <c r="AH80" s="8">
        <f>IFERROR(AF80/(AF80+AG80),"")</f>
        <v/>
      </c>
    </row>
    <row r="81">
      <c r="AF81" s="7">
        <f>COUNTIF(G81:AE81,"Y")</f>
        <v/>
      </c>
      <c r="AG81" s="7">
        <f>COUNTIF(G81:AE81,"N")</f>
        <v/>
      </c>
      <c r="AH81" s="8">
        <f>IFERROR(AF81/(AF81+AG81),"")</f>
        <v/>
      </c>
    </row>
    <row r="82">
      <c r="AF82" s="7">
        <f>COUNTIF(G82:AE82,"Y")</f>
        <v/>
      </c>
      <c r="AG82" s="7">
        <f>COUNTIF(G82:AE82,"N")</f>
        <v/>
      </c>
      <c r="AH82" s="8">
        <f>IFERROR(AF82/(AF82+AG82),"")</f>
        <v/>
      </c>
    </row>
    <row r="83">
      <c r="AF83" s="7">
        <f>COUNTIF(G83:AE83,"Y")</f>
        <v/>
      </c>
      <c r="AG83" s="7">
        <f>COUNTIF(G83:AE83,"N")</f>
        <v/>
      </c>
      <c r="AH83" s="8">
        <f>IFERROR(AF83/(AF83+AG83),"")</f>
        <v/>
      </c>
    </row>
    <row r="84">
      <c r="AF84" s="7">
        <f>COUNTIF(G84:AE84,"Y")</f>
        <v/>
      </c>
      <c r="AG84" s="7">
        <f>COUNTIF(G84:AE84,"N")</f>
        <v/>
      </c>
      <c r="AH84" s="8">
        <f>IFERROR(AF84/(AF84+AG84),"")</f>
        <v/>
      </c>
    </row>
    <row r="85">
      <c r="AF85" s="7">
        <f>COUNTIF(G85:AE85,"Y")</f>
        <v/>
      </c>
      <c r="AG85" s="7">
        <f>COUNTIF(G85:AE85,"N")</f>
        <v/>
      </c>
      <c r="AH85" s="8">
        <f>IFERROR(AF85/(AF85+AG85),"")</f>
        <v/>
      </c>
    </row>
    <row r="86">
      <c r="AF86" s="7">
        <f>COUNTIF(G86:AE86,"Y")</f>
        <v/>
      </c>
      <c r="AG86" s="7">
        <f>COUNTIF(G86:AE86,"N")</f>
        <v/>
      </c>
      <c r="AH86" s="8">
        <f>IFERROR(AF86/(AF86+AG86),"")</f>
        <v/>
      </c>
    </row>
    <row r="87">
      <c r="AF87" s="7">
        <f>COUNTIF(G87:AE87,"Y")</f>
        <v/>
      </c>
      <c r="AG87" s="7">
        <f>COUNTIF(G87:AE87,"N")</f>
        <v/>
      </c>
      <c r="AH87" s="8">
        <f>IFERROR(AF87/(AF87+AG87),"")</f>
        <v/>
      </c>
    </row>
    <row r="88">
      <c r="AF88" s="7">
        <f>COUNTIF(G88:AE88,"Y")</f>
        <v/>
      </c>
      <c r="AG88" s="7">
        <f>COUNTIF(G88:AE88,"N")</f>
        <v/>
      </c>
      <c r="AH88" s="8">
        <f>IFERROR(AF88/(AF88+AG88),"")</f>
        <v/>
      </c>
    </row>
    <row r="89">
      <c r="AF89" s="7">
        <f>COUNTIF(G89:AE89,"Y")</f>
        <v/>
      </c>
      <c r="AG89" s="7">
        <f>COUNTIF(G89:AE89,"N")</f>
        <v/>
      </c>
      <c r="AH89" s="8">
        <f>IFERROR(AF89/(AF89+AG89),"")</f>
        <v/>
      </c>
    </row>
    <row r="90">
      <c r="AF90" s="7">
        <f>COUNTIF(G90:AE90,"Y")</f>
        <v/>
      </c>
      <c r="AG90" s="7">
        <f>COUNTIF(G90:AE90,"N")</f>
        <v/>
      </c>
      <c r="AH90" s="8">
        <f>IFERROR(AF90/(AF90+AG90),"")</f>
        <v/>
      </c>
    </row>
    <row r="91">
      <c r="AF91" s="7">
        <f>COUNTIF(G91:AE91,"Y")</f>
        <v/>
      </c>
      <c r="AG91" s="7">
        <f>COUNTIF(G91:AE91,"N")</f>
        <v/>
      </c>
      <c r="AH91" s="8">
        <f>IFERROR(AF91/(AF91+AG91),"")</f>
        <v/>
      </c>
    </row>
    <row r="92">
      <c r="AF92" s="7">
        <f>COUNTIF(G92:AE92,"Y")</f>
        <v/>
      </c>
      <c r="AG92" s="7">
        <f>COUNTIF(G92:AE92,"N")</f>
        <v/>
      </c>
      <c r="AH92" s="8">
        <f>IFERROR(AF92/(AF92+AG92),"")</f>
        <v/>
      </c>
    </row>
    <row r="93">
      <c r="AF93" s="7">
        <f>COUNTIF(G93:AE93,"Y")</f>
        <v/>
      </c>
      <c r="AG93" s="7">
        <f>COUNTIF(G93:AE93,"N")</f>
        <v/>
      </c>
      <c r="AH93" s="8">
        <f>IFERROR(AF93/(AF93+AG93),"")</f>
        <v/>
      </c>
    </row>
    <row r="94">
      <c r="AF94" s="7">
        <f>COUNTIF(G94:AE94,"Y")</f>
        <v/>
      </c>
      <c r="AG94" s="7">
        <f>COUNTIF(G94:AE94,"N")</f>
        <v/>
      </c>
      <c r="AH94" s="8">
        <f>IFERROR(AF94/(AF94+AG94),"")</f>
        <v/>
      </c>
    </row>
    <row r="95">
      <c r="AF95" s="7">
        <f>COUNTIF(G95:AE95,"Y")</f>
        <v/>
      </c>
      <c r="AG95" s="7">
        <f>COUNTIF(G95:AE95,"N")</f>
        <v/>
      </c>
      <c r="AH95" s="8">
        <f>IFERROR(AF95/(AF95+AG95),"")</f>
        <v/>
      </c>
    </row>
    <row r="96">
      <c r="AF96" s="7">
        <f>COUNTIF(G96:AE96,"Y")</f>
        <v/>
      </c>
      <c r="AG96" s="7">
        <f>COUNTIF(G96:AE96,"N")</f>
        <v/>
      </c>
      <c r="AH96" s="8">
        <f>IFERROR(AF96/(AF96+AG96),"")</f>
        <v/>
      </c>
    </row>
    <row r="97">
      <c r="AF97" s="7">
        <f>COUNTIF(G97:AE97,"Y")</f>
        <v/>
      </c>
      <c r="AG97" s="7">
        <f>COUNTIF(G97:AE97,"N")</f>
        <v/>
      </c>
      <c r="AH97" s="8">
        <f>IFERROR(AF97/(AF97+AG97),"")</f>
        <v/>
      </c>
    </row>
    <row r="98">
      <c r="AF98" s="7">
        <f>COUNTIF(G98:AE98,"Y")</f>
        <v/>
      </c>
      <c r="AG98" s="7">
        <f>COUNTIF(G98:AE98,"N")</f>
        <v/>
      </c>
      <c r="AH98" s="8">
        <f>IFERROR(AF98/(AF98+AG98),"")</f>
        <v/>
      </c>
    </row>
    <row r="99">
      <c r="AF99" s="7">
        <f>COUNTIF(G99:AE99,"Y")</f>
        <v/>
      </c>
      <c r="AG99" s="7">
        <f>COUNTIF(G99:AE99,"N")</f>
        <v/>
      </c>
      <c r="AH99" s="8">
        <f>IFERROR(AF99/(AF99+AG99),"")</f>
        <v/>
      </c>
    </row>
    <row r="100">
      <c r="AF100" s="7">
        <f>COUNTIF(G100:AE100,"Y")</f>
        <v/>
      </c>
      <c r="AG100" s="7">
        <f>COUNTIF(G100:AE100,"N")</f>
        <v/>
      </c>
      <c r="AH100" s="8">
        <f>IFERROR(AF100/(AF100+AG100),"")</f>
        <v/>
      </c>
    </row>
    <row r="101">
      <c r="AF101" s="7">
        <f>COUNTIF(G101:AE101,"Y")</f>
        <v/>
      </c>
      <c r="AG101" s="7">
        <f>COUNTIF(G101:AE101,"N")</f>
        <v/>
      </c>
      <c r="AH101" s="8">
        <f>IFERROR(AF101/(AF101+AG101),"")</f>
        <v/>
      </c>
    </row>
    <row r="102">
      <c r="AF102" s="7">
        <f>COUNTIF(G102:AE102,"Y")</f>
        <v/>
      </c>
      <c r="AG102" s="7">
        <f>COUNTIF(G102:AE102,"N")</f>
        <v/>
      </c>
      <c r="AH102" s="8">
        <f>IFERROR(AF102/(AF102+AG102),"")</f>
        <v/>
      </c>
    </row>
    <row r="103">
      <c r="AF103" s="7">
        <f>COUNTIF(G103:AE103,"Y")</f>
        <v/>
      </c>
      <c r="AG103" s="7">
        <f>COUNTIF(G103:AE103,"N")</f>
        <v/>
      </c>
      <c r="AH103" s="8">
        <f>IFERROR(AF103/(AF103+AG103),"")</f>
        <v/>
      </c>
    </row>
    <row r="104">
      <c r="AF104" s="7">
        <f>COUNTIF(G104:AE104,"Y")</f>
        <v/>
      </c>
      <c r="AG104" s="7">
        <f>COUNTIF(G104:AE104,"N")</f>
        <v/>
      </c>
      <c r="AH104" s="8">
        <f>IFERROR(AF104/(AF104+AG104),"")</f>
        <v/>
      </c>
    </row>
    <row r="105">
      <c r="AF105" s="7">
        <f>COUNTIF(G105:AE105,"Y")</f>
        <v/>
      </c>
      <c r="AG105" s="7">
        <f>COUNTIF(G105:AE105,"N")</f>
        <v/>
      </c>
      <c r="AH105" s="8">
        <f>IFERROR(AF105/(AF105+AG105),"")</f>
        <v/>
      </c>
    </row>
    <row r="106">
      <c r="AF106" s="7">
        <f>COUNTIF(G106:AE106,"Y")</f>
        <v/>
      </c>
      <c r="AG106" s="7">
        <f>COUNTIF(G106:AE106,"N")</f>
        <v/>
      </c>
      <c r="AH106" s="8">
        <f>IFERROR(AF106/(AF106+AG106),"")</f>
        <v/>
      </c>
    </row>
    <row r="107">
      <c r="AF107" s="7">
        <f>COUNTIF(G107:AE107,"Y")</f>
        <v/>
      </c>
      <c r="AG107" s="7">
        <f>COUNTIF(G107:AE107,"N")</f>
        <v/>
      </c>
      <c r="AH107" s="8">
        <f>IFERROR(AF107/(AF107+AG107),"")</f>
        <v/>
      </c>
    </row>
    <row r="108">
      <c r="AF108" s="7">
        <f>COUNTIF(G108:AE108,"Y")</f>
        <v/>
      </c>
      <c r="AG108" s="7">
        <f>COUNTIF(G108:AE108,"N")</f>
        <v/>
      </c>
      <c r="AH108" s="8">
        <f>IFERROR(AF108/(AF108+AG108),"")</f>
        <v/>
      </c>
    </row>
    <row r="109">
      <c r="AF109" s="7">
        <f>COUNTIF(G109:AE109,"Y")</f>
        <v/>
      </c>
      <c r="AG109" s="7">
        <f>COUNTIF(G109:AE109,"N")</f>
        <v/>
      </c>
      <c r="AH109" s="8">
        <f>IFERROR(AF109/(AF109+AG109),"")</f>
        <v/>
      </c>
    </row>
    <row r="110">
      <c r="AF110" s="7">
        <f>COUNTIF(G110:AE110,"Y")</f>
        <v/>
      </c>
      <c r="AG110" s="7">
        <f>COUNTIF(G110:AE110,"N")</f>
        <v/>
      </c>
      <c r="AH110" s="8">
        <f>IFERROR(AF110/(AF110+AG110),"")</f>
        <v/>
      </c>
    </row>
    <row r="111">
      <c r="AF111" s="7">
        <f>COUNTIF(G111:AE111,"Y")</f>
        <v/>
      </c>
      <c r="AG111" s="7">
        <f>COUNTIF(G111:AE111,"N")</f>
        <v/>
      </c>
      <c r="AH111" s="8">
        <f>IFERROR(AF111/(AF111+AG111),"")</f>
        <v/>
      </c>
    </row>
    <row r="112">
      <c r="AF112" s="7">
        <f>COUNTIF(G112:AE112,"Y")</f>
        <v/>
      </c>
      <c r="AG112" s="7">
        <f>COUNTIF(G112:AE112,"N")</f>
        <v/>
      </c>
      <c r="AH112" s="8">
        <f>IFERROR(AF112/(AF112+AG112),"")</f>
        <v/>
      </c>
    </row>
    <row r="113">
      <c r="AF113" s="7">
        <f>COUNTIF(G113:AE113,"Y")</f>
        <v/>
      </c>
      <c r="AG113" s="7">
        <f>COUNTIF(G113:AE113,"N")</f>
        <v/>
      </c>
      <c r="AH113" s="8">
        <f>IFERROR(AF113/(AF113+AG113),"")</f>
        <v/>
      </c>
    </row>
    <row r="114">
      <c r="AF114" s="7">
        <f>COUNTIF(G114:AE114,"Y")</f>
        <v/>
      </c>
      <c r="AG114" s="7">
        <f>COUNTIF(G114:AE114,"N")</f>
        <v/>
      </c>
      <c r="AH114" s="8">
        <f>IFERROR(AF114/(AF114+AG114),"")</f>
        <v/>
      </c>
    </row>
    <row r="115">
      <c r="AF115" s="7">
        <f>COUNTIF(G115:AE115,"Y")</f>
        <v/>
      </c>
      <c r="AG115" s="7">
        <f>COUNTIF(G115:AE115,"N")</f>
        <v/>
      </c>
      <c r="AH115" s="8">
        <f>IFERROR(AF115/(AF115+AG115),"")</f>
        <v/>
      </c>
    </row>
    <row r="116">
      <c r="AF116" s="7">
        <f>COUNTIF(G116:AE116,"Y")</f>
        <v/>
      </c>
      <c r="AG116" s="7">
        <f>COUNTIF(G116:AE116,"N")</f>
        <v/>
      </c>
      <c r="AH116" s="8">
        <f>IFERROR(AF116/(AF116+AG116),"")</f>
        <v/>
      </c>
    </row>
    <row r="117">
      <c r="AF117" s="7">
        <f>COUNTIF(G117:AE117,"Y")</f>
        <v/>
      </c>
      <c r="AG117" s="7">
        <f>COUNTIF(G117:AE117,"N")</f>
        <v/>
      </c>
      <c r="AH117" s="8">
        <f>IFERROR(AF117/(AF117+AG117),"")</f>
        <v/>
      </c>
    </row>
    <row r="118">
      <c r="AF118" s="7">
        <f>COUNTIF(G118:AE118,"Y")</f>
        <v/>
      </c>
      <c r="AG118" s="7">
        <f>COUNTIF(G118:AE118,"N")</f>
        <v/>
      </c>
      <c r="AH118" s="8">
        <f>IFERROR(AF118/(AF118+AG118),"")</f>
        <v/>
      </c>
    </row>
    <row r="119">
      <c r="AF119" s="7">
        <f>COUNTIF(G119:AE119,"Y")</f>
        <v/>
      </c>
      <c r="AG119" s="7">
        <f>COUNTIF(G119:AE119,"N")</f>
        <v/>
      </c>
      <c r="AH119" s="8">
        <f>IFERROR(AF119/(AF119+AG119),"")</f>
        <v/>
      </c>
    </row>
    <row r="120">
      <c r="AF120" s="7">
        <f>COUNTIF(G120:AE120,"Y")</f>
        <v/>
      </c>
      <c r="AG120" s="7">
        <f>COUNTIF(G120:AE120,"N")</f>
        <v/>
      </c>
      <c r="AH120" s="8">
        <f>IFERROR(AF120/(AF120+AG120),"")</f>
        <v/>
      </c>
    </row>
    <row r="121">
      <c r="AF121" s="7">
        <f>COUNTIF(G121:AE121,"Y")</f>
        <v/>
      </c>
      <c r="AG121" s="7">
        <f>COUNTIF(G121:AE121,"N")</f>
        <v/>
      </c>
      <c r="AH121" s="8">
        <f>IFERROR(AF121/(AF121+AG121),"")</f>
        <v/>
      </c>
    </row>
    <row r="122">
      <c r="AF122" s="7">
        <f>COUNTIF(G122:AE122,"Y")</f>
        <v/>
      </c>
      <c r="AG122" s="7">
        <f>COUNTIF(G122:AE122,"N")</f>
        <v/>
      </c>
      <c r="AH122" s="8">
        <f>IFERROR(AF122/(AF122+AG122),"")</f>
        <v/>
      </c>
    </row>
    <row r="123">
      <c r="AF123" s="7">
        <f>COUNTIF(G123:AE123,"Y")</f>
        <v/>
      </c>
      <c r="AG123" s="7">
        <f>COUNTIF(G123:AE123,"N")</f>
        <v/>
      </c>
      <c r="AH123" s="8">
        <f>IFERROR(AF123/(AF123+AG123),"")</f>
        <v/>
      </c>
    </row>
    <row r="124">
      <c r="AF124" s="7">
        <f>COUNTIF(G124:AE124,"Y")</f>
        <v/>
      </c>
      <c r="AG124" s="7">
        <f>COUNTIF(G124:AE124,"N")</f>
        <v/>
      </c>
      <c r="AH124" s="8">
        <f>IFERROR(AF124/(AF124+AG124),"")</f>
        <v/>
      </c>
    </row>
    <row r="125">
      <c r="AF125" s="7">
        <f>COUNTIF(G125:AE125,"Y")</f>
        <v/>
      </c>
      <c r="AG125" s="7">
        <f>COUNTIF(G125:AE125,"N")</f>
        <v/>
      </c>
      <c r="AH125" s="8">
        <f>IFERROR(AF125/(AF125+AG125),"")</f>
        <v/>
      </c>
    </row>
    <row r="126">
      <c r="AF126" s="7">
        <f>COUNTIF(G126:AE126,"Y")</f>
        <v/>
      </c>
      <c r="AG126" s="7">
        <f>COUNTIF(G126:AE126,"N")</f>
        <v/>
      </c>
      <c r="AH126" s="8">
        <f>IFERROR(AF126/(AF126+AG126),"")</f>
        <v/>
      </c>
    </row>
    <row r="127">
      <c r="AF127" s="7">
        <f>COUNTIF(G127:AE127,"Y")</f>
        <v/>
      </c>
      <c r="AG127" s="7">
        <f>COUNTIF(G127:AE127,"N")</f>
        <v/>
      </c>
      <c r="AH127" s="8">
        <f>IFERROR(AF127/(AF127+AG127),"")</f>
        <v/>
      </c>
    </row>
    <row r="128">
      <c r="AF128" s="7">
        <f>COUNTIF(G128:AE128,"Y")</f>
        <v/>
      </c>
      <c r="AG128" s="7">
        <f>COUNTIF(G128:AE128,"N")</f>
        <v/>
      </c>
      <c r="AH128" s="8">
        <f>IFERROR(AF128/(AF128+AG128),"")</f>
        <v/>
      </c>
    </row>
    <row r="129">
      <c r="AF129" s="7">
        <f>COUNTIF(G129:AE129,"Y")</f>
        <v/>
      </c>
      <c r="AG129" s="7">
        <f>COUNTIF(G129:AE129,"N")</f>
        <v/>
      </c>
      <c r="AH129" s="8">
        <f>IFERROR(AF129/(AF129+AG129),"")</f>
        <v/>
      </c>
    </row>
    <row r="130">
      <c r="AF130" s="7">
        <f>COUNTIF(G130:AE130,"Y")</f>
        <v/>
      </c>
      <c r="AG130" s="7">
        <f>COUNTIF(G130:AE130,"N")</f>
        <v/>
      </c>
      <c r="AH130" s="8">
        <f>IFERROR(AF130/(AF130+AG130),"")</f>
        <v/>
      </c>
    </row>
    <row r="131">
      <c r="AF131" s="7">
        <f>COUNTIF(G131:AE131,"Y")</f>
        <v/>
      </c>
      <c r="AG131" s="7">
        <f>COUNTIF(G131:AE131,"N")</f>
        <v/>
      </c>
      <c r="AH131" s="8">
        <f>IFERROR(AF131/(AF131+AG131),"")</f>
        <v/>
      </c>
    </row>
    <row r="132">
      <c r="AF132" s="7">
        <f>COUNTIF(G132:AE132,"Y")</f>
        <v/>
      </c>
      <c r="AG132" s="7">
        <f>COUNTIF(G132:AE132,"N")</f>
        <v/>
      </c>
      <c r="AH132" s="8">
        <f>IFERROR(AF132/(AF132+AG132),"")</f>
        <v/>
      </c>
    </row>
    <row r="133">
      <c r="AF133" s="7">
        <f>COUNTIF(G133:AE133,"Y")</f>
        <v/>
      </c>
      <c r="AG133" s="7">
        <f>COUNTIF(G133:AE133,"N")</f>
        <v/>
      </c>
      <c r="AH133" s="8">
        <f>IFERROR(AF133/(AF133+AG133),"")</f>
        <v/>
      </c>
    </row>
    <row r="134">
      <c r="AF134" s="7">
        <f>COUNTIF(G134:AE134,"Y")</f>
        <v/>
      </c>
      <c r="AG134" s="7">
        <f>COUNTIF(G134:AE134,"N")</f>
        <v/>
      </c>
      <c r="AH134" s="8">
        <f>IFERROR(AF134/(AF134+AG134),"")</f>
        <v/>
      </c>
    </row>
    <row r="135">
      <c r="AF135" s="7">
        <f>COUNTIF(G135:AE135,"Y")</f>
        <v/>
      </c>
      <c r="AG135" s="7">
        <f>COUNTIF(G135:AE135,"N")</f>
        <v/>
      </c>
      <c r="AH135" s="8">
        <f>IFERROR(AF135/(AF135+AG135),"")</f>
        <v/>
      </c>
    </row>
    <row r="136">
      <c r="AF136" s="7">
        <f>COUNTIF(G136:AE136,"Y")</f>
        <v/>
      </c>
      <c r="AG136" s="7">
        <f>COUNTIF(G136:AE136,"N")</f>
        <v/>
      </c>
      <c r="AH136" s="8">
        <f>IFERROR(AF136/(AF136+AG136),"")</f>
        <v/>
      </c>
    </row>
    <row r="137">
      <c r="AF137" s="7">
        <f>COUNTIF(G137:AE137,"Y")</f>
        <v/>
      </c>
      <c r="AG137" s="7">
        <f>COUNTIF(G137:AE137,"N")</f>
        <v/>
      </c>
      <c r="AH137" s="8">
        <f>IFERROR(AF137/(AF137+AG137),"")</f>
        <v/>
      </c>
    </row>
    <row r="138">
      <c r="AF138" s="7">
        <f>COUNTIF(G138:AE138,"Y")</f>
        <v/>
      </c>
      <c r="AG138" s="7">
        <f>COUNTIF(G138:AE138,"N")</f>
        <v/>
      </c>
      <c r="AH138" s="8">
        <f>IFERROR(AF138/(AF138+AG138),"")</f>
        <v/>
      </c>
    </row>
    <row r="139">
      <c r="AF139" s="7">
        <f>COUNTIF(G139:AE139,"Y")</f>
        <v/>
      </c>
      <c r="AG139" s="7">
        <f>COUNTIF(G139:AE139,"N")</f>
        <v/>
      </c>
      <c r="AH139" s="8">
        <f>IFERROR(AF139/(AF139+AG139),"")</f>
        <v/>
      </c>
    </row>
    <row r="140">
      <c r="AF140" s="7">
        <f>COUNTIF(G140:AE140,"Y")</f>
        <v/>
      </c>
      <c r="AG140" s="7">
        <f>COUNTIF(G140:AE140,"N")</f>
        <v/>
      </c>
      <c r="AH140" s="8">
        <f>IFERROR(AF140/(AF140+AG140),"")</f>
        <v/>
      </c>
    </row>
    <row r="141">
      <c r="AF141" s="7">
        <f>COUNTIF(G141:AE141,"Y")</f>
        <v/>
      </c>
      <c r="AG141" s="7">
        <f>COUNTIF(G141:AE141,"N")</f>
        <v/>
      </c>
      <c r="AH141" s="8">
        <f>IFERROR(AF141/(AF141+AG141),"")</f>
        <v/>
      </c>
    </row>
    <row r="142">
      <c r="AF142" s="7">
        <f>COUNTIF(G142:AE142,"Y")</f>
        <v/>
      </c>
      <c r="AG142" s="7">
        <f>COUNTIF(G142:AE142,"N")</f>
        <v/>
      </c>
      <c r="AH142" s="8">
        <f>IFERROR(AF142/(AF142+AG142),"")</f>
        <v/>
      </c>
    </row>
    <row r="143">
      <c r="AF143" s="7">
        <f>COUNTIF(G143:AE143,"Y")</f>
        <v/>
      </c>
      <c r="AG143" s="7">
        <f>COUNTIF(G143:AE143,"N")</f>
        <v/>
      </c>
      <c r="AH143" s="8">
        <f>IFERROR(AF143/(AF143+AG143),"")</f>
        <v/>
      </c>
    </row>
    <row r="144">
      <c r="AF144" s="7">
        <f>COUNTIF(G144:AE144,"Y")</f>
        <v/>
      </c>
      <c r="AG144" s="7">
        <f>COUNTIF(G144:AE144,"N")</f>
        <v/>
      </c>
      <c r="AH144" s="8">
        <f>IFERROR(AF144/(AF144+AG144),"")</f>
        <v/>
      </c>
    </row>
    <row r="145">
      <c r="AF145" s="7">
        <f>COUNTIF(G145:AE145,"Y")</f>
        <v/>
      </c>
      <c r="AG145" s="7">
        <f>COUNTIF(G145:AE145,"N")</f>
        <v/>
      </c>
      <c r="AH145" s="8">
        <f>IFERROR(AF145/(AF145+AG145),"")</f>
        <v/>
      </c>
    </row>
    <row r="146">
      <c r="AF146" s="7">
        <f>COUNTIF(G146:AE146,"Y")</f>
        <v/>
      </c>
      <c r="AG146" s="7">
        <f>COUNTIF(G146:AE146,"N")</f>
        <v/>
      </c>
      <c r="AH146" s="8">
        <f>IFERROR(AF146/(AF146+AG146),"")</f>
        <v/>
      </c>
    </row>
    <row r="147">
      <c r="AF147" s="7">
        <f>COUNTIF(G147:AE147,"Y")</f>
        <v/>
      </c>
      <c r="AG147" s="7">
        <f>COUNTIF(G147:AE147,"N")</f>
        <v/>
      </c>
      <c r="AH147" s="8">
        <f>IFERROR(AF147/(AF147+AG147),"")</f>
        <v/>
      </c>
    </row>
    <row r="148">
      <c r="AF148" s="7">
        <f>COUNTIF(G148:AE148,"Y")</f>
        <v/>
      </c>
      <c r="AG148" s="7">
        <f>COUNTIF(G148:AE148,"N")</f>
        <v/>
      </c>
      <c r="AH148" s="8">
        <f>IFERROR(AF148/(AF148+AG148),"")</f>
        <v/>
      </c>
    </row>
    <row r="149">
      <c r="AF149" s="7">
        <f>COUNTIF(G149:AE149,"Y")</f>
        <v/>
      </c>
      <c r="AG149" s="7">
        <f>COUNTIF(G149:AE149,"N")</f>
        <v/>
      </c>
      <c r="AH149" s="8">
        <f>IFERROR(AF149/(AF149+AG149),"")</f>
        <v/>
      </c>
    </row>
    <row r="150">
      <c r="AF150" s="7">
        <f>COUNTIF(G150:AE150,"Y")</f>
        <v/>
      </c>
      <c r="AG150" s="7">
        <f>COUNTIF(G150:AE150,"N")</f>
        <v/>
      </c>
      <c r="AH150" s="8">
        <f>IFERROR(AF150/(AF150+AG150),"")</f>
        <v/>
      </c>
    </row>
    <row r="151">
      <c r="AF151" s="7">
        <f>COUNTIF(G151:AE151,"Y")</f>
        <v/>
      </c>
      <c r="AG151" s="7">
        <f>COUNTIF(G151:AE151,"N")</f>
        <v/>
      </c>
      <c r="AH151" s="8">
        <f>IFERROR(AF151/(AF151+AG151),"")</f>
        <v/>
      </c>
    </row>
    <row r="152">
      <c r="AF152" s="7">
        <f>COUNTIF(G152:AE152,"Y")</f>
        <v/>
      </c>
      <c r="AG152" s="7">
        <f>COUNTIF(G152:AE152,"N")</f>
        <v/>
      </c>
      <c r="AH152" s="8">
        <f>IFERROR(AF152/(AF152+AG152),"")</f>
        <v/>
      </c>
    </row>
    <row r="153">
      <c r="AF153" s="7">
        <f>COUNTIF(G153:AE153,"Y")</f>
        <v/>
      </c>
      <c r="AG153" s="7">
        <f>COUNTIF(G153:AE153,"N")</f>
        <v/>
      </c>
      <c r="AH153" s="8">
        <f>IFERROR(AF153/(AF153+AG153),"")</f>
        <v/>
      </c>
    </row>
    <row r="154">
      <c r="AF154" s="7">
        <f>COUNTIF(G154:AE154,"Y")</f>
        <v/>
      </c>
      <c r="AG154" s="7">
        <f>COUNTIF(G154:AE154,"N")</f>
        <v/>
      </c>
      <c r="AH154" s="8">
        <f>IFERROR(AF154/(AF154+AG154),"")</f>
        <v/>
      </c>
    </row>
    <row r="155">
      <c r="AF155" s="7">
        <f>COUNTIF(G155:AE155,"Y")</f>
        <v/>
      </c>
      <c r="AG155" s="7">
        <f>COUNTIF(G155:AE155,"N")</f>
        <v/>
      </c>
      <c r="AH155" s="8">
        <f>IFERROR(AF155/(AF155+AG155),"")</f>
        <v/>
      </c>
    </row>
    <row r="156">
      <c r="AF156" s="7">
        <f>COUNTIF(G156:AE156,"Y")</f>
        <v/>
      </c>
      <c r="AG156" s="7">
        <f>COUNTIF(G156:AE156,"N")</f>
        <v/>
      </c>
      <c r="AH156" s="8">
        <f>IFERROR(AF156/(AF156+AG156),"")</f>
        <v/>
      </c>
    </row>
    <row r="157">
      <c r="AF157" s="7">
        <f>COUNTIF(G157:AE157,"Y")</f>
        <v/>
      </c>
      <c r="AG157" s="7">
        <f>COUNTIF(G157:AE157,"N")</f>
        <v/>
      </c>
      <c r="AH157" s="8">
        <f>IFERROR(AF157/(AF157+AG157),"")</f>
        <v/>
      </c>
    </row>
    <row r="158">
      <c r="AF158" s="7">
        <f>COUNTIF(G158:AE158,"Y")</f>
        <v/>
      </c>
      <c r="AG158" s="7">
        <f>COUNTIF(G158:AE158,"N")</f>
        <v/>
      </c>
      <c r="AH158" s="8">
        <f>IFERROR(AF158/(AF158+AG158),"")</f>
        <v/>
      </c>
    </row>
    <row r="159">
      <c r="AF159" s="7">
        <f>COUNTIF(G159:AE159,"Y")</f>
        <v/>
      </c>
      <c r="AG159" s="7">
        <f>COUNTIF(G159:AE159,"N")</f>
        <v/>
      </c>
      <c r="AH159" s="8">
        <f>IFERROR(AF159/(AF159+AG159),"")</f>
        <v/>
      </c>
    </row>
    <row r="160">
      <c r="AF160" s="7">
        <f>COUNTIF(G160:AE160,"Y")</f>
        <v/>
      </c>
      <c r="AG160" s="7">
        <f>COUNTIF(G160:AE160,"N")</f>
        <v/>
      </c>
      <c r="AH160" s="8">
        <f>IFERROR(AF160/(AF160+AG160),"")</f>
        <v/>
      </c>
    </row>
    <row r="161">
      <c r="AF161" s="7">
        <f>COUNTIF(G161:AE161,"Y")</f>
        <v/>
      </c>
      <c r="AG161" s="7">
        <f>COUNTIF(G161:AE161,"N")</f>
        <v/>
      </c>
      <c r="AH161" s="8">
        <f>IFERROR(AF161/(AF161+AG161),"")</f>
        <v/>
      </c>
    </row>
    <row r="162">
      <c r="AF162" s="7">
        <f>COUNTIF(G162:AE162,"Y")</f>
        <v/>
      </c>
      <c r="AG162" s="7">
        <f>COUNTIF(G162:AE162,"N")</f>
        <v/>
      </c>
      <c r="AH162" s="8">
        <f>IFERROR(AF162/(AF162+AG162),"")</f>
        <v/>
      </c>
    </row>
    <row r="163">
      <c r="AF163" s="7">
        <f>COUNTIF(G163:AE163,"Y")</f>
        <v/>
      </c>
      <c r="AG163" s="7">
        <f>COUNTIF(G163:AE163,"N")</f>
        <v/>
      </c>
      <c r="AH163" s="8">
        <f>IFERROR(AF163/(AF163+AG163),"")</f>
        <v/>
      </c>
    </row>
    <row r="164">
      <c r="AF164" s="7">
        <f>COUNTIF(G164:AE164,"Y")</f>
        <v/>
      </c>
      <c r="AG164" s="7">
        <f>COUNTIF(G164:AE164,"N")</f>
        <v/>
      </c>
      <c r="AH164" s="8">
        <f>IFERROR(AF164/(AF164+AG164),"")</f>
        <v/>
      </c>
    </row>
    <row r="165">
      <c r="AF165" s="7">
        <f>COUNTIF(G165:AE165,"Y")</f>
        <v/>
      </c>
      <c r="AG165" s="7">
        <f>COUNTIF(G165:AE165,"N")</f>
        <v/>
      </c>
      <c r="AH165" s="8">
        <f>IFERROR(AF165/(AF165+AG165),"")</f>
        <v/>
      </c>
    </row>
    <row r="166">
      <c r="AF166" s="7">
        <f>COUNTIF(G166:AE166,"Y")</f>
        <v/>
      </c>
      <c r="AG166" s="7">
        <f>COUNTIF(G166:AE166,"N")</f>
        <v/>
      </c>
      <c r="AH166" s="8">
        <f>IFERROR(AF166/(AF166+AG166),"")</f>
        <v/>
      </c>
    </row>
    <row r="167">
      <c r="AF167" s="7">
        <f>COUNTIF(G167:AE167,"Y")</f>
        <v/>
      </c>
      <c r="AG167" s="7">
        <f>COUNTIF(G167:AE167,"N")</f>
        <v/>
      </c>
      <c r="AH167" s="8">
        <f>IFERROR(AF167/(AF167+AG167),"")</f>
        <v/>
      </c>
    </row>
    <row r="168">
      <c r="AF168" s="7">
        <f>COUNTIF(G168:AE168,"Y")</f>
        <v/>
      </c>
      <c r="AG168" s="7">
        <f>COUNTIF(G168:AE168,"N")</f>
        <v/>
      </c>
      <c r="AH168" s="8">
        <f>IFERROR(AF168/(AF168+AG168),"")</f>
        <v/>
      </c>
    </row>
    <row r="169">
      <c r="AF169" s="7">
        <f>COUNTIF(G169:AE169,"Y")</f>
        <v/>
      </c>
      <c r="AG169" s="7">
        <f>COUNTIF(G169:AE169,"N")</f>
        <v/>
      </c>
      <c r="AH169" s="8">
        <f>IFERROR(AF169/(AF169+AG169),"")</f>
        <v/>
      </c>
    </row>
    <row r="170">
      <c r="AF170" s="7">
        <f>COUNTIF(G170:AE170,"Y")</f>
        <v/>
      </c>
      <c r="AG170" s="7">
        <f>COUNTIF(G170:AE170,"N")</f>
        <v/>
      </c>
      <c r="AH170" s="8">
        <f>IFERROR(AF170/(AF170+AG170),"")</f>
        <v/>
      </c>
    </row>
    <row r="171">
      <c r="AF171" s="7">
        <f>COUNTIF(G171:AE171,"Y")</f>
        <v/>
      </c>
      <c r="AG171" s="7">
        <f>COUNTIF(G171:AE171,"N")</f>
        <v/>
      </c>
      <c r="AH171" s="8">
        <f>IFERROR(AF171/(AF171+AG171),"")</f>
        <v/>
      </c>
    </row>
    <row r="172">
      <c r="AF172" s="7">
        <f>COUNTIF(G172:AE172,"Y")</f>
        <v/>
      </c>
      <c r="AG172" s="7">
        <f>COUNTIF(G172:AE172,"N")</f>
        <v/>
      </c>
      <c r="AH172" s="8">
        <f>IFERROR(AF172/(AF172+AG172),"")</f>
        <v/>
      </c>
    </row>
    <row r="173">
      <c r="AF173" s="7">
        <f>COUNTIF(G173:AE173,"Y")</f>
        <v/>
      </c>
      <c r="AG173" s="7">
        <f>COUNTIF(G173:AE173,"N")</f>
        <v/>
      </c>
      <c r="AH173" s="8">
        <f>IFERROR(AF173/(AF173+AG173),"")</f>
        <v/>
      </c>
    </row>
    <row r="174">
      <c r="AF174" s="7">
        <f>COUNTIF(G174:AE174,"Y")</f>
        <v/>
      </c>
      <c r="AG174" s="7">
        <f>COUNTIF(G174:AE174,"N")</f>
        <v/>
      </c>
      <c r="AH174" s="8">
        <f>IFERROR(AF174/(AF174+AG174),"")</f>
        <v/>
      </c>
    </row>
    <row r="175">
      <c r="AF175" s="7">
        <f>COUNTIF(G175:AE175,"Y")</f>
        <v/>
      </c>
      <c r="AG175" s="7">
        <f>COUNTIF(G175:AE175,"N")</f>
        <v/>
      </c>
      <c r="AH175" s="8">
        <f>IFERROR(AF175/(AF175+AG175),"")</f>
        <v/>
      </c>
    </row>
    <row r="176">
      <c r="AF176" s="7">
        <f>COUNTIF(G176:AE176,"Y")</f>
        <v/>
      </c>
      <c r="AG176" s="7">
        <f>COUNTIF(G176:AE176,"N")</f>
        <v/>
      </c>
      <c r="AH176" s="8">
        <f>IFERROR(AF176/(AF176+AG176),"")</f>
        <v/>
      </c>
    </row>
    <row r="177">
      <c r="AF177" s="7">
        <f>COUNTIF(G177:AE177,"Y")</f>
        <v/>
      </c>
      <c r="AG177" s="7">
        <f>COUNTIF(G177:AE177,"N")</f>
        <v/>
      </c>
      <c r="AH177" s="8">
        <f>IFERROR(AF177/(AF177+AG177),"")</f>
        <v/>
      </c>
    </row>
    <row r="178">
      <c r="AF178" s="7">
        <f>COUNTIF(G178:AE178,"Y")</f>
        <v/>
      </c>
      <c r="AG178" s="7">
        <f>COUNTIF(G178:AE178,"N")</f>
        <v/>
      </c>
      <c r="AH178" s="8">
        <f>IFERROR(AF178/(AF178+AG178),"")</f>
        <v/>
      </c>
    </row>
    <row r="179">
      <c r="AF179" s="7">
        <f>COUNTIF(G179:AE179,"Y")</f>
        <v/>
      </c>
      <c r="AG179" s="7">
        <f>COUNTIF(G179:AE179,"N")</f>
        <v/>
      </c>
      <c r="AH179" s="8">
        <f>IFERROR(AF179/(AF179+AG179),"")</f>
        <v/>
      </c>
    </row>
    <row r="180">
      <c r="AF180" s="7">
        <f>COUNTIF(G180:AE180,"Y")</f>
        <v/>
      </c>
      <c r="AG180" s="7">
        <f>COUNTIF(G180:AE180,"N")</f>
        <v/>
      </c>
      <c r="AH180" s="8">
        <f>IFERROR(AF180/(AF180+AG180),"")</f>
        <v/>
      </c>
    </row>
    <row r="181">
      <c r="AF181" s="7">
        <f>COUNTIF(G181:AE181,"Y")</f>
        <v/>
      </c>
      <c r="AG181" s="7">
        <f>COUNTIF(G181:AE181,"N")</f>
        <v/>
      </c>
      <c r="AH181" s="8">
        <f>IFERROR(AF181/(AF181+AG181),"")</f>
        <v/>
      </c>
    </row>
    <row r="182">
      <c r="AF182" s="7">
        <f>COUNTIF(G182:AE182,"Y")</f>
        <v/>
      </c>
      <c r="AG182" s="7">
        <f>COUNTIF(G182:AE182,"N")</f>
        <v/>
      </c>
      <c r="AH182" s="8">
        <f>IFERROR(AF182/(AF182+AG182),"")</f>
        <v/>
      </c>
    </row>
    <row r="183">
      <c r="AF183" s="7">
        <f>COUNTIF(G183:AE183,"Y")</f>
        <v/>
      </c>
      <c r="AG183" s="7">
        <f>COUNTIF(G183:AE183,"N")</f>
        <v/>
      </c>
      <c r="AH183" s="8">
        <f>IFERROR(AF183/(AF183+AG183),"")</f>
        <v/>
      </c>
    </row>
    <row r="184">
      <c r="AF184" s="7">
        <f>COUNTIF(G184:AE184,"Y")</f>
        <v/>
      </c>
      <c r="AG184" s="7">
        <f>COUNTIF(G184:AE184,"N")</f>
        <v/>
      </c>
      <c r="AH184" s="8">
        <f>IFERROR(AF184/(AF184+AG184),"")</f>
        <v/>
      </c>
    </row>
    <row r="185">
      <c r="AF185" s="7">
        <f>COUNTIF(G185:AE185,"Y")</f>
        <v/>
      </c>
      <c r="AG185" s="7">
        <f>COUNTIF(G185:AE185,"N")</f>
        <v/>
      </c>
      <c r="AH185" s="8">
        <f>IFERROR(AF185/(AF185+AG185),"")</f>
        <v/>
      </c>
    </row>
    <row r="186">
      <c r="AF186" s="7">
        <f>COUNTIF(G186:AE186,"Y")</f>
        <v/>
      </c>
      <c r="AG186" s="7">
        <f>COUNTIF(G186:AE186,"N")</f>
        <v/>
      </c>
      <c r="AH186" s="8">
        <f>IFERROR(AF186/(AF186+AG186),"")</f>
        <v/>
      </c>
    </row>
    <row r="187">
      <c r="AF187" s="7">
        <f>COUNTIF(G187:AE187,"Y")</f>
        <v/>
      </c>
      <c r="AG187" s="7">
        <f>COUNTIF(G187:AE187,"N")</f>
        <v/>
      </c>
      <c r="AH187" s="8">
        <f>IFERROR(AF187/(AF187+AG187),"")</f>
        <v/>
      </c>
    </row>
    <row r="188">
      <c r="AF188" s="7">
        <f>COUNTIF(G188:AE188,"Y")</f>
        <v/>
      </c>
      <c r="AG188" s="7">
        <f>COUNTIF(G188:AE188,"N")</f>
        <v/>
      </c>
      <c r="AH188" s="8">
        <f>IFERROR(AF188/(AF188+AG188),"")</f>
        <v/>
      </c>
    </row>
    <row r="189">
      <c r="AF189" s="7">
        <f>COUNTIF(G189:AE189,"Y")</f>
        <v/>
      </c>
      <c r="AG189" s="7">
        <f>COUNTIF(G189:AE189,"N")</f>
        <v/>
      </c>
      <c r="AH189" s="8">
        <f>IFERROR(AF189/(AF189+AG189),"")</f>
        <v/>
      </c>
    </row>
    <row r="190">
      <c r="AF190" s="7">
        <f>COUNTIF(G190:AE190,"Y")</f>
        <v/>
      </c>
      <c r="AG190" s="7">
        <f>COUNTIF(G190:AE190,"N")</f>
        <v/>
      </c>
      <c r="AH190" s="8">
        <f>IFERROR(AF190/(AF190+AG190),"")</f>
        <v/>
      </c>
    </row>
    <row r="191">
      <c r="AF191" s="7">
        <f>COUNTIF(G191:AE191,"Y")</f>
        <v/>
      </c>
      <c r="AG191" s="7">
        <f>COUNTIF(G191:AE191,"N")</f>
        <v/>
      </c>
      <c r="AH191" s="8">
        <f>IFERROR(AF191/(AF191+AG191),"")</f>
        <v/>
      </c>
    </row>
    <row r="192">
      <c r="AF192" s="7">
        <f>COUNTIF(G192:AE192,"Y")</f>
        <v/>
      </c>
      <c r="AG192" s="7">
        <f>COUNTIF(G192:AE192,"N")</f>
        <v/>
      </c>
      <c r="AH192" s="8">
        <f>IFERROR(AF192/(AF192+AG192),"")</f>
        <v/>
      </c>
    </row>
    <row r="193">
      <c r="AF193" s="7">
        <f>COUNTIF(G193:AE193,"Y")</f>
        <v/>
      </c>
      <c r="AG193" s="7">
        <f>COUNTIF(G193:AE193,"N")</f>
        <v/>
      </c>
      <c r="AH193" s="8">
        <f>IFERROR(AF193/(AF193+AG193),"")</f>
        <v/>
      </c>
    </row>
    <row r="194">
      <c r="AF194" s="7">
        <f>COUNTIF(G194:AE194,"Y")</f>
        <v/>
      </c>
      <c r="AG194" s="7">
        <f>COUNTIF(G194:AE194,"N")</f>
        <v/>
      </c>
      <c r="AH194" s="8">
        <f>IFERROR(AF194/(AF194+AG194),"")</f>
        <v/>
      </c>
    </row>
    <row r="195">
      <c r="AF195" s="7">
        <f>COUNTIF(G195:AE195,"Y")</f>
        <v/>
      </c>
      <c r="AG195" s="7">
        <f>COUNTIF(G195:AE195,"N")</f>
        <v/>
      </c>
      <c r="AH195" s="8">
        <f>IFERROR(AF195/(AF195+AG195),"")</f>
        <v/>
      </c>
    </row>
    <row r="196">
      <c r="AF196" s="7">
        <f>COUNTIF(G196:AE196,"Y")</f>
        <v/>
      </c>
      <c r="AG196" s="7">
        <f>COUNTIF(G196:AE196,"N")</f>
        <v/>
      </c>
      <c r="AH196" s="8">
        <f>IFERROR(AF196/(AF196+AG196),"")</f>
        <v/>
      </c>
    </row>
    <row r="197">
      <c r="AF197" s="7">
        <f>COUNTIF(G197:AE197,"Y")</f>
        <v/>
      </c>
      <c r="AG197" s="7">
        <f>COUNTIF(G197:AE197,"N")</f>
        <v/>
      </c>
      <c r="AH197" s="8">
        <f>IFERROR(AF197/(AF197+AG197),"")</f>
        <v/>
      </c>
    </row>
    <row r="198">
      <c r="AF198" s="7">
        <f>COUNTIF(G198:AE198,"Y")</f>
        <v/>
      </c>
      <c r="AG198" s="7">
        <f>COUNTIF(G198:AE198,"N")</f>
        <v/>
      </c>
      <c r="AH198" s="8">
        <f>IFERROR(AF198/(AF198+AG198),"")</f>
        <v/>
      </c>
    </row>
    <row r="199">
      <c r="AF199" s="7">
        <f>COUNTIF(G199:AE199,"Y")</f>
        <v/>
      </c>
      <c r="AG199" s="7">
        <f>COUNTIF(G199:AE199,"N")</f>
        <v/>
      </c>
      <c r="AH199" s="8">
        <f>IFERROR(AF199/(AF199+AG199),"")</f>
        <v/>
      </c>
    </row>
    <row r="200">
      <c r="AF200" s="7">
        <f>COUNTIF(G200:AE200,"Y")</f>
        <v/>
      </c>
      <c r="AG200" s="7">
        <f>COUNTIF(G200:AE200,"N")</f>
        <v/>
      </c>
      <c r="AH200" s="8">
        <f>IFERROR(AF200/(AF200+AG200),"")</f>
        <v/>
      </c>
    </row>
    <row r="201">
      <c r="AF201" s="7">
        <f>COUNTIF(G201:AE201,"Y")</f>
        <v/>
      </c>
      <c r="AG201" s="7">
        <f>COUNTIF(G201:AE201,"N")</f>
        <v/>
      </c>
      <c r="AH201" s="8">
        <f>IFERROR(AF201/(AF201+AG201),"")</f>
        <v/>
      </c>
    </row>
    <row r="202">
      <c r="AF202" s="7">
        <f>COUNTIF(G202:AE202,"Y")</f>
        <v/>
      </c>
      <c r="AG202" s="7">
        <f>COUNTIF(G202:AE202,"N")</f>
        <v/>
      </c>
      <c r="AH202" s="8">
        <f>IFERROR(AF202/(AF202+AG202),"")</f>
        <v/>
      </c>
    </row>
    <row r="203">
      <c r="AF203" s="7">
        <f>COUNTIF(G203:AE203,"Y")</f>
        <v/>
      </c>
      <c r="AG203" s="7">
        <f>COUNTIF(G203:AE203,"N")</f>
        <v/>
      </c>
      <c r="AH203" s="8">
        <f>IFERROR(AF203/(AF203+AG203),"")</f>
        <v/>
      </c>
    </row>
    <row r="204">
      <c r="AF204" s="7">
        <f>COUNTIF(G204:AE204,"Y")</f>
        <v/>
      </c>
      <c r="AG204" s="7">
        <f>COUNTIF(G204:AE204,"N")</f>
        <v/>
      </c>
      <c r="AH204" s="8">
        <f>IFERROR(AF204/(AF204+AG204),"")</f>
        <v/>
      </c>
    </row>
  </sheetData>
  <mergeCells count="1">
    <mergeCell ref="A2:X2"/>
  </mergeCells>
  <conditionalFormatting sqref="AH5:AH204">
    <cfRule type="cellIs" priority="1" operator="greaterThanOrEqual" dxfId="0">
      <formula>0.8</formula>
    </cfRule>
    <cfRule type="cellIs" priority="2" operator="lessThan" dxfId="1">
      <formula>0.5</formula>
    </cfRule>
  </conditionalFormatting>
  <dataValidations count="1">
    <dataValidation sqref="G5:AE5 G6:AE6 G7:AE7 G8:AE8 G9:AE9 G10:AE10 G11:AE11 G12:AE12 G13:AE13 G14:AE14 G15:AE15 G16:AE16 G17:AE17 G18:AE18 G19:AE19 G20:AE20 G21:AE21 G22:AE22 G23:AE23 G24:AE24 G25:AE25 G26:AE26 G27:AE27 G28:AE28 G29:AE29 G30:AE30 G31:AE31 G32:AE32 G33:AE33 G34:AE34 G35:AE35 G36:AE36 G37:AE37 G38:AE38 G39:AE39 G40:AE40 G41:AE41 G42:AE42 G43:AE43 G44:AE44 G45:AE45 G46:AE46 G47:AE47 G48:AE48 G49:AE49 G50:AE50 G51:AE51 G52:AE52 G53:AE53 G54:AE54 G55:AE55 G56:AE56 G57:AE57 G58:AE58 G59:AE59 G60:AE60 G61:AE61 G62:AE62 G63:AE63 G64:AE64 G65:AE65 G66:AE66 G67:AE67 G68:AE68 G69:AE69 G70:AE70 G71:AE71 G72:AE72 G73:AE73 G74:AE74 G75:AE75 G76:AE76 G77:AE77 G78:AE78 G79:AE79 G80:AE80 G81:AE81 G82:AE82 G83:AE83 G84:AE84 G85:AE85 G86:AE86 G87:AE87 G88:AE88 G89:AE89 G90:AE90 G91:AE91 G92:AE92 G93:AE93 G94:AE94 G95:AE95 G96:AE96 G97:AE97 G98:AE98 G99:AE99 G100:AE100 G101:AE101 G102:AE102 G103:AE103 G104:AE104 G105:AE105 G106:AE106 G107:AE107 G108:AE108 G109:AE109 G110:AE110 G111:AE111 G112:AE112 G113:AE113 G114:AE114 G115:AE115 G116:AE116 G117:AE117 G118:AE118 G119:AE119 G120:AE120 G121:AE121 G122:AE122 G123:AE123 G124:AE124 G125:AE125 G126:AE126 G127:AE127 G128:AE128 G129:AE129 G130:AE130 G131:AE131 G132:AE132 G133:AE133 G134:AE134 G135:AE135 G136:AE136 G137:AE137 G138:AE138 G139:AE139 G140:AE140 G141:AE141 G142:AE142 G143:AE143 G144:AE144 G145:AE145 G146:AE146 G147:AE147 G148:AE148 G149:AE149 G150:AE150 G151:AE151 G152:AE152 G153:AE153 G154:AE154 G155:AE155 G156:AE156 G157:AE157 G158:AE158 G159:AE159 G160:AE160 G161:AE161 G162:AE162 G163:AE163 G164:AE164 G165:AE165 G166:AE166 G167:AE167 G168:AE168 G169:AE169 G170:AE170 G171:AE171 G172:AE172 G173:AE173 G174:AE174 G175:AE175 G176:AE176 G177:AE177 G178:AE178 G179:AE179 G180:AE180 G181:AE181 G182:AE182 G183:AE183 G184:AE184 G185:AE185 G186:AE186 G187:AE187 G188:AE188 G189:AE189 G190:AE190 G191:AE191 G192:AE192 G193:AE193 G194:AE194 G195:AE195 G196:AE196 G197:AE197 G198:AE198 G199:AE199 G200:AE200 G201:AE201 G202:AE202 G203:AE203 G204:AE204" showDropDown="0" showInputMessage="0" showErrorMessage="0" allowBlank="1" errorTitle="Invalid entry" error="Enter Y, N or NA" type="list">
      <formula1>"Y,N,NA"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52" customWidth="1" min="3" max="3"/>
    <col width="7" customWidth="1" min="4" max="4"/>
    <col width="7" customWidth="1" min="5" max="5"/>
    <col width="7" customWidth="1" min="6" max="6"/>
    <col width="14" customWidth="1" min="7" max="7"/>
    <col width="11" customWidth="1" min="8" max="8"/>
    <col width="10" customWidth="1" min="9" max="9"/>
  </cols>
  <sheetData>
    <row r="1">
      <c r="A1" s="1" t="inlineStr">
        <is>
          <t>Compliance by element</t>
        </is>
      </c>
    </row>
    <row r="2">
      <c r="A2" s="2" t="inlineStr">
        <is>
          <t>Updates automatically from the audit form. Report this table monthly — never a single aggregate number.</t>
        </is>
      </c>
    </row>
    <row r="4" ht="34" customHeight="1">
      <c r="A4" s="6" t="inlineStr">
        <is>
          <t>#</t>
        </is>
      </c>
      <c r="B4" s="6" t="inlineStr">
        <is>
          <t>Phase</t>
        </is>
      </c>
      <c r="C4" s="6" t="inlineStr">
        <is>
          <t>ERAS element</t>
        </is>
      </c>
      <c r="D4" s="6" t="inlineStr">
        <is>
          <t>Y</t>
        </is>
      </c>
      <c r="E4" s="6" t="inlineStr">
        <is>
          <t>N</t>
        </is>
      </c>
      <c r="F4" s="6" t="inlineStr">
        <is>
          <t>NA</t>
        </is>
      </c>
      <c r="G4" s="6" t="inlineStr">
        <is>
          <t>Compliance %</t>
        </is>
      </c>
      <c r="H4" s="6" t="inlineStr">
        <is>
          <t>Standard</t>
        </is>
      </c>
      <c r="I4" s="6" t="inlineStr">
        <is>
          <t>Gap</t>
        </is>
      </c>
    </row>
    <row r="5">
      <c r="A5" s="9" t="n">
        <v>1</v>
      </c>
      <c r="B5" s="9" t="inlineStr">
        <is>
          <t>Pre</t>
        </is>
      </c>
      <c r="C5" s="10" t="inlineStr">
        <is>
          <t>Preoperative counselling / education delivered</t>
        </is>
      </c>
      <c r="D5" s="9">
        <f>COUNTIF('Audit form'!G5:G204,"Y")</f>
        <v/>
      </c>
      <c r="E5" s="9">
        <f>COUNTIF('Audit form'!G5:G204,"N")</f>
        <v/>
      </c>
      <c r="F5" s="9">
        <f>COUNTIF('Audit form'!G5:G204,"NA")</f>
        <v/>
      </c>
      <c r="G5" s="11">
        <f>IFERROR(D5/(D5+E5),"")</f>
        <v/>
      </c>
      <c r="H5" s="12" t="n">
        <v>0.9</v>
      </c>
      <c r="I5" s="12">
        <f>IFERROR(G5-H5,"")</f>
        <v/>
      </c>
    </row>
    <row r="6">
      <c r="A6" s="9" t="n">
        <v>2</v>
      </c>
      <c r="B6" s="9" t="inlineStr">
        <is>
          <t>Pre</t>
        </is>
      </c>
      <c r="C6" s="10" t="inlineStr">
        <is>
          <t>Nutrition screened (MUST or NRS-2002)</t>
        </is>
      </c>
      <c r="D6" s="9">
        <f>COUNTIF('Audit form'!H5:H204,"Y")</f>
        <v/>
      </c>
      <c r="E6" s="9">
        <f>COUNTIF('Audit form'!H5:H204,"N")</f>
        <v/>
      </c>
      <c r="F6" s="9">
        <f>COUNTIF('Audit form'!H5:H204,"NA")</f>
        <v/>
      </c>
      <c r="G6" s="11">
        <f>IFERROR(D6/(D6+E6),"")</f>
        <v/>
      </c>
      <c r="H6" s="12" t="n">
        <v>0.9</v>
      </c>
      <c r="I6" s="12">
        <f>IFERROR(G6-H6,"")</f>
        <v/>
      </c>
    </row>
    <row r="7">
      <c r="A7" s="9" t="n">
        <v>3</v>
      </c>
      <c r="B7" s="9" t="inlineStr">
        <is>
          <t>Pre</t>
        </is>
      </c>
      <c r="C7" s="10" t="inlineStr">
        <is>
          <t>Anaemia screened and treated if present</t>
        </is>
      </c>
      <c r="D7" s="9">
        <f>COUNTIF('Audit form'!I5:I204,"Y")</f>
        <v/>
      </c>
      <c r="E7" s="9">
        <f>COUNTIF('Audit form'!I5:I204,"N")</f>
        <v/>
      </c>
      <c r="F7" s="9">
        <f>COUNTIF('Audit form'!I5:I204,"NA")</f>
        <v/>
      </c>
      <c r="G7" s="11">
        <f>IFERROR(D7/(D7+E7),"")</f>
        <v/>
      </c>
      <c r="H7" s="12" t="n">
        <v>0.9</v>
      </c>
      <c r="I7" s="12">
        <f>IFERROR(G7-H7,"")</f>
        <v/>
      </c>
    </row>
    <row r="8">
      <c r="A8" s="9" t="n">
        <v>4</v>
      </c>
      <c r="B8" s="9" t="inlineStr">
        <is>
          <t>Pre</t>
        </is>
      </c>
      <c r="C8" s="10" t="inlineStr">
        <is>
          <t>Smoking / alcohol cessation offered</t>
        </is>
      </c>
      <c r="D8" s="9">
        <f>COUNTIF('Audit form'!J5:J204,"Y")</f>
        <v/>
      </c>
      <c r="E8" s="9">
        <f>COUNTIF('Audit form'!J5:J204,"N")</f>
        <v/>
      </c>
      <c r="F8" s="9">
        <f>COUNTIF('Audit form'!J5:J204,"NA")</f>
        <v/>
      </c>
      <c r="G8" s="11">
        <f>IFERROR(D8/(D8+E8),"")</f>
        <v/>
      </c>
      <c r="H8" s="12" t="n">
        <v>0.9</v>
      </c>
      <c r="I8" s="12">
        <f>IFERROR(G8-H8,"")</f>
        <v/>
      </c>
    </row>
    <row r="9">
      <c r="A9" s="9" t="n">
        <v>5</v>
      </c>
      <c r="B9" s="9" t="inlineStr">
        <is>
          <t>Pre</t>
        </is>
      </c>
      <c r="C9" s="10" t="inlineStr">
        <is>
          <t>No mechanical bowel prep (or oral antibiotics given if used)</t>
        </is>
      </c>
      <c r="D9" s="9">
        <f>COUNTIF('Audit form'!K5:K204,"Y")</f>
        <v/>
      </c>
      <c r="E9" s="9">
        <f>COUNTIF('Audit form'!K5:K204,"N")</f>
        <v/>
      </c>
      <c r="F9" s="9">
        <f>COUNTIF('Audit form'!K5:K204,"NA")</f>
        <v/>
      </c>
      <c r="G9" s="11">
        <f>IFERROR(D9/(D9+E9),"")</f>
        <v/>
      </c>
      <c r="H9" s="12" t="n">
        <v>0.9</v>
      </c>
      <c r="I9" s="12">
        <f>IFERROR(G9-H9,"")</f>
        <v/>
      </c>
    </row>
    <row r="10">
      <c r="A10" s="9" t="n">
        <v>6</v>
      </c>
      <c r="B10" s="9" t="inlineStr">
        <is>
          <t>Pre</t>
        </is>
      </c>
      <c r="C10" s="10" t="inlineStr">
        <is>
          <t>Solids stopped 6 h before induction (not longer)</t>
        </is>
      </c>
      <c r="D10" s="9">
        <f>COUNTIF('Audit form'!L5:L204,"Y")</f>
        <v/>
      </c>
      <c r="E10" s="9">
        <f>COUNTIF('Audit form'!L5:L204,"N")</f>
        <v/>
      </c>
      <c r="F10" s="9">
        <f>COUNTIF('Audit form'!L5:L204,"NA")</f>
        <v/>
      </c>
      <c r="G10" s="11">
        <f>IFERROR(D10/(D10+E10),"")</f>
        <v/>
      </c>
      <c r="H10" s="12" t="n">
        <v>0.9</v>
      </c>
      <c r="I10" s="12">
        <f>IFERROR(G10-H10,"")</f>
        <v/>
      </c>
    </row>
    <row r="11">
      <c r="A11" s="9" t="n">
        <v>7</v>
      </c>
      <c r="B11" s="9" t="inlineStr">
        <is>
          <t>Pre</t>
        </is>
      </c>
      <c r="C11" s="10" t="inlineStr">
        <is>
          <t>Clear fluids allowed until 2 h before induction</t>
        </is>
      </c>
      <c r="D11" s="9">
        <f>COUNTIF('Audit form'!M5:M204,"Y")</f>
        <v/>
      </c>
      <c r="E11" s="9">
        <f>COUNTIF('Audit form'!M5:M204,"N")</f>
        <v/>
      </c>
      <c r="F11" s="9">
        <f>COUNTIF('Audit form'!M5:M204,"NA")</f>
        <v/>
      </c>
      <c r="G11" s="11">
        <f>IFERROR(D11/(D11+E11),"")</f>
        <v/>
      </c>
      <c r="H11" s="12" t="n">
        <v>0.9</v>
      </c>
      <c r="I11" s="12">
        <f>IFERROR(G11-H11,"")</f>
        <v/>
      </c>
    </row>
    <row r="12">
      <c r="A12" s="9" t="n">
        <v>8</v>
      </c>
      <c r="B12" s="9" t="inlineStr">
        <is>
          <t>Pre</t>
        </is>
      </c>
      <c r="C12" s="10" t="inlineStr">
        <is>
          <t>Carbohydrate drink given</t>
        </is>
      </c>
      <c r="D12" s="9">
        <f>COUNTIF('Audit form'!N5:N204,"Y")</f>
        <v/>
      </c>
      <c r="E12" s="9">
        <f>COUNTIF('Audit form'!N5:N204,"N")</f>
        <v/>
      </c>
      <c r="F12" s="9">
        <f>COUNTIF('Audit form'!N5:N204,"NA")</f>
        <v/>
      </c>
      <c r="G12" s="11">
        <f>IFERROR(D12/(D12+E12),"")</f>
        <v/>
      </c>
      <c r="H12" s="12" t="n">
        <v>0.9</v>
      </c>
      <c r="I12" s="12">
        <f>IFERROR(G12-H12,"")</f>
        <v/>
      </c>
    </row>
    <row r="13">
      <c r="A13" s="9" t="n">
        <v>9</v>
      </c>
      <c r="B13" s="9" t="inlineStr">
        <is>
          <t>Pre</t>
        </is>
      </c>
      <c r="C13" s="10" t="inlineStr">
        <is>
          <t>No long-acting sedative premedication</t>
        </is>
      </c>
      <c r="D13" s="9">
        <f>COUNTIF('Audit form'!O5:O204,"Y")</f>
        <v/>
      </c>
      <c r="E13" s="9">
        <f>COUNTIF('Audit form'!O5:O204,"N")</f>
        <v/>
      </c>
      <c r="F13" s="9">
        <f>COUNTIF('Audit form'!O5:O204,"NA")</f>
        <v/>
      </c>
      <c r="G13" s="11">
        <f>IFERROR(D13/(D13+E13),"")</f>
        <v/>
      </c>
      <c r="H13" s="12" t="n">
        <v>0.9</v>
      </c>
      <c r="I13" s="12">
        <f>IFERROR(G13-H13,"")</f>
        <v/>
      </c>
    </row>
    <row r="14">
      <c r="A14" s="9" t="n">
        <v>10</v>
      </c>
      <c r="B14" s="9" t="inlineStr">
        <is>
          <t>Pre</t>
        </is>
      </c>
      <c r="C14" s="10" t="inlineStr">
        <is>
          <t>VTE risk assessed and prophylaxis prescribed</t>
        </is>
      </c>
      <c r="D14" s="9">
        <f>COUNTIF('Audit form'!P5:P204,"Y")</f>
        <v/>
      </c>
      <c r="E14" s="9">
        <f>COUNTIF('Audit form'!P5:P204,"N")</f>
        <v/>
      </c>
      <c r="F14" s="9">
        <f>COUNTIF('Audit form'!P5:P204,"NA")</f>
        <v/>
      </c>
      <c r="G14" s="11">
        <f>IFERROR(D14/(D14+E14),"")</f>
        <v/>
      </c>
      <c r="H14" s="12" t="n">
        <v>0.9</v>
      </c>
      <c r="I14" s="12">
        <f>IFERROR(G14-H14,"")</f>
        <v/>
      </c>
    </row>
    <row r="15">
      <c r="A15" s="9" t="n">
        <v>11</v>
      </c>
      <c r="B15" s="9" t="inlineStr">
        <is>
          <t>Intra</t>
        </is>
      </c>
      <c r="C15" s="10" t="inlineStr">
        <is>
          <t>Antibiotic prophylaxis within 60 min of incision</t>
        </is>
      </c>
      <c r="D15" s="9">
        <f>COUNTIF('Audit form'!Q5:Q204,"Y")</f>
        <v/>
      </c>
      <c r="E15" s="9">
        <f>COUNTIF('Audit form'!Q5:Q204,"N")</f>
        <v/>
      </c>
      <c r="F15" s="9">
        <f>COUNTIF('Audit form'!Q5:Q204,"NA")</f>
        <v/>
      </c>
      <c r="G15" s="11">
        <f>IFERROR(D15/(D15+E15),"")</f>
        <v/>
      </c>
      <c r="H15" s="12" t="n">
        <v>0.9</v>
      </c>
      <c r="I15" s="12">
        <f>IFERROR(G15-H15,"")</f>
        <v/>
      </c>
    </row>
    <row r="16">
      <c r="A16" s="9" t="n">
        <v>12</v>
      </c>
      <c r="B16" s="9" t="inlineStr">
        <is>
          <t>Intra</t>
        </is>
      </c>
      <c r="C16" s="10" t="inlineStr">
        <is>
          <t>PONV prophylaxis matched to risk score</t>
        </is>
      </c>
      <c r="D16" s="9">
        <f>COUNTIF('Audit form'!R5:R204,"Y")</f>
        <v/>
      </c>
      <c r="E16" s="9">
        <f>COUNTIF('Audit form'!R5:R204,"N")</f>
        <v/>
      </c>
      <c r="F16" s="9">
        <f>COUNTIF('Audit form'!R5:R204,"NA")</f>
        <v/>
      </c>
      <c r="G16" s="11">
        <f>IFERROR(D16/(D16+E16),"")</f>
        <v/>
      </c>
      <c r="H16" s="12" t="n">
        <v>0.9</v>
      </c>
      <c r="I16" s="12">
        <f>IFERROR(G16-H16,"")</f>
        <v/>
      </c>
    </row>
    <row r="17">
      <c r="A17" s="9" t="n">
        <v>13</v>
      </c>
      <c r="B17" s="9" t="inlineStr">
        <is>
          <t>Intra</t>
        </is>
      </c>
      <c r="C17" s="10" t="inlineStr">
        <is>
          <t>Regional / multimodal analgesia used</t>
        </is>
      </c>
      <c r="D17" s="9">
        <f>COUNTIF('Audit form'!S5:S204,"Y")</f>
        <v/>
      </c>
      <c r="E17" s="9">
        <f>COUNTIF('Audit form'!S5:S204,"N")</f>
        <v/>
      </c>
      <c r="F17" s="9">
        <f>COUNTIF('Audit form'!S5:S204,"NA")</f>
        <v/>
      </c>
      <c r="G17" s="11">
        <f>IFERROR(D17/(D17+E17),"")</f>
        <v/>
      </c>
      <c r="H17" s="12" t="n">
        <v>0.9</v>
      </c>
      <c r="I17" s="12">
        <f>IFERROR(G17-H17,"")</f>
        <v/>
      </c>
    </row>
    <row r="18">
      <c r="A18" s="9" t="n">
        <v>14</v>
      </c>
      <c r="B18" s="9" t="inlineStr">
        <is>
          <t>Intra</t>
        </is>
      </c>
      <c r="C18" s="10" t="inlineStr">
        <is>
          <t>Goal-directed fluids; slightly positive balance</t>
        </is>
      </c>
      <c r="D18" s="9">
        <f>COUNTIF('Audit form'!T5:T204,"Y")</f>
        <v/>
      </c>
      <c r="E18" s="9">
        <f>COUNTIF('Audit form'!T5:T204,"N")</f>
        <v/>
      </c>
      <c r="F18" s="9">
        <f>COUNTIF('Audit form'!T5:T204,"NA")</f>
        <v/>
      </c>
      <c r="G18" s="11">
        <f>IFERROR(D18/(D18+E18),"")</f>
        <v/>
      </c>
      <c r="H18" s="12" t="n">
        <v>0.9</v>
      </c>
      <c r="I18" s="12">
        <f>IFERROR(G18-H18,"")</f>
        <v/>
      </c>
    </row>
    <row r="19">
      <c r="A19" s="9" t="n">
        <v>15</v>
      </c>
      <c r="B19" s="9" t="inlineStr">
        <is>
          <t>Intra</t>
        </is>
      </c>
      <c r="C19" s="10" t="inlineStr">
        <is>
          <t>Normothermia ≥36 °C maintained and recorded</t>
        </is>
      </c>
      <c r="D19" s="9">
        <f>COUNTIF('Audit form'!U5:U204,"Y")</f>
        <v/>
      </c>
      <c r="E19" s="9">
        <f>COUNTIF('Audit form'!U5:U204,"N")</f>
        <v/>
      </c>
      <c r="F19" s="9">
        <f>COUNTIF('Audit form'!U5:U204,"NA")</f>
        <v/>
      </c>
      <c r="G19" s="11">
        <f>IFERROR(D19/(D19+E19),"")</f>
        <v/>
      </c>
      <c r="H19" s="12" t="n">
        <v>0.9</v>
      </c>
      <c r="I19" s="12">
        <f>IFERROR(G19-H19,"")</f>
        <v/>
      </c>
    </row>
    <row r="20">
      <c r="A20" s="9" t="n">
        <v>16</v>
      </c>
      <c r="B20" s="9" t="inlineStr">
        <is>
          <t>Intra</t>
        </is>
      </c>
      <c r="C20" s="10" t="inlineStr">
        <is>
          <t>Minimally invasive approach (where available)</t>
        </is>
      </c>
      <c r="D20" s="9">
        <f>COUNTIF('Audit form'!V5:V204,"Y")</f>
        <v/>
      </c>
      <c r="E20" s="9">
        <f>COUNTIF('Audit form'!V5:V204,"N")</f>
        <v/>
      </c>
      <c r="F20" s="9">
        <f>COUNTIF('Audit form'!V5:V204,"NA")</f>
        <v/>
      </c>
      <c r="G20" s="11">
        <f>IFERROR(D20/(D20+E20),"")</f>
        <v/>
      </c>
      <c r="H20" s="12" t="n">
        <v>0.9</v>
      </c>
      <c r="I20" s="12">
        <f>IFERROR(G20-H20,"")</f>
        <v/>
      </c>
    </row>
    <row r="21">
      <c r="A21" s="9" t="n">
        <v>17</v>
      </c>
      <c r="B21" s="9" t="inlineStr">
        <is>
          <t>Intra</t>
        </is>
      </c>
      <c r="C21" s="10" t="inlineStr">
        <is>
          <t>No routine abdominal drain</t>
        </is>
      </c>
      <c r="D21" s="9">
        <f>COUNTIF('Audit form'!W5:W204,"Y")</f>
        <v/>
      </c>
      <c r="E21" s="9">
        <f>COUNTIF('Audit form'!W5:W204,"N")</f>
        <v/>
      </c>
      <c r="F21" s="9">
        <f>COUNTIF('Audit form'!W5:W204,"NA")</f>
        <v/>
      </c>
      <c r="G21" s="11">
        <f>IFERROR(D21/(D21+E21),"")</f>
        <v/>
      </c>
      <c r="H21" s="12" t="n">
        <v>0.9</v>
      </c>
      <c r="I21" s="12">
        <f>IFERROR(G21-H21,"")</f>
        <v/>
      </c>
    </row>
    <row r="22">
      <c r="A22" s="9" t="n">
        <v>18</v>
      </c>
      <c r="B22" s="9" t="inlineStr">
        <is>
          <t>Intra</t>
        </is>
      </c>
      <c r="C22" s="10" t="inlineStr">
        <is>
          <t>No nasogastric tube left in situ</t>
        </is>
      </c>
      <c r="D22" s="9">
        <f>COUNTIF('Audit form'!X5:X204,"Y")</f>
        <v/>
      </c>
      <c r="E22" s="9">
        <f>COUNTIF('Audit form'!X5:X204,"N")</f>
        <v/>
      </c>
      <c r="F22" s="9">
        <f>COUNTIF('Audit form'!X5:X204,"NA")</f>
        <v/>
      </c>
      <c r="G22" s="11">
        <f>IFERROR(D22/(D22+E22),"")</f>
        <v/>
      </c>
      <c r="H22" s="12" t="n">
        <v>0.9</v>
      </c>
      <c r="I22" s="12">
        <f>IFERROR(G22-H22,"")</f>
        <v/>
      </c>
    </row>
    <row r="23">
      <c r="A23" s="9" t="n">
        <v>19</v>
      </c>
      <c r="B23" s="9" t="inlineStr">
        <is>
          <t>Post</t>
        </is>
      </c>
      <c r="C23" s="10" t="inlineStr">
        <is>
          <t>Oral fluids started within 24 h</t>
        </is>
      </c>
      <c r="D23" s="9">
        <f>COUNTIF('Audit form'!Y5:Y204,"Y")</f>
        <v/>
      </c>
      <c r="E23" s="9">
        <f>COUNTIF('Audit form'!Y5:Y204,"N")</f>
        <v/>
      </c>
      <c r="F23" s="9">
        <f>COUNTIF('Audit form'!Y5:Y204,"NA")</f>
        <v/>
      </c>
      <c r="G23" s="11">
        <f>IFERROR(D23/(D23+E23),"")</f>
        <v/>
      </c>
      <c r="H23" s="12" t="n">
        <v>0.9</v>
      </c>
      <c r="I23" s="12">
        <f>IFERROR(G23-H23,"")</f>
        <v/>
      </c>
    </row>
    <row r="24">
      <c r="A24" s="9" t="n">
        <v>20</v>
      </c>
      <c r="B24" s="9" t="inlineStr">
        <is>
          <t>Post</t>
        </is>
      </c>
      <c r="C24" s="10" t="inlineStr">
        <is>
          <t>Oral diet started within 24 h</t>
        </is>
      </c>
      <c r="D24" s="9">
        <f>COUNTIF('Audit form'!Z5:Z204,"Y")</f>
        <v/>
      </c>
      <c r="E24" s="9">
        <f>COUNTIF('Audit form'!Z5:Z204,"N")</f>
        <v/>
      </c>
      <c r="F24" s="9">
        <f>COUNTIF('Audit form'!Z5:Z204,"NA")</f>
        <v/>
      </c>
      <c r="G24" s="11">
        <f>IFERROR(D24/(D24+E24),"")</f>
        <v/>
      </c>
      <c r="H24" s="12" t="n">
        <v>0.9</v>
      </c>
      <c r="I24" s="12">
        <f>IFERROR(G24-H24,"")</f>
        <v/>
      </c>
    </row>
    <row r="25">
      <c r="A25" s="9" t="n">
        <v>21</v>
      </c>
      <c r="B25" s="9" t="inlineStr">
        <is>
          <t>Post</t>
        </is>
      </c>
      <c r="C25" s="10" t="inlineStr">
        <is>
          <t>Out of bed ≥3 h on POD 1</t>
        </is>
      </c>
      <c r="D25" s="9">
        <f>COUNTIF('Audit form'!AA5:AA204,"Y")</f>
        <v/>
      </c>
      <c r="E25" s="9">
        <f>COUNTIF('Audit form'!AA5:AA204,"N")</f>
        <v/>
      </c>
      <c r="F25" s="9">
        <f>COUNTIF('Audit form'!AA5:AA204,"NA")</f>
        <v/>
      </c>
      <c r="G25" s="11">
        <f>IFERROR(D25/(D25+E25),"")</f>
        <v/>
      </c>
      <c r="H25" s="12" t="n">
        <v>0.9</v>
      </c>
      <c r="I25" s="12">
        <f>IFERROR(G25-H25,"")</f>
        <v/>
      </c>
    </row>
    <row r="26">
      <c r="A26" s="9" t="n">
        <v>22</v>
      </c>
      <c r="B26" s="9" t="inlineStr">
        <is>
          <t>Post</t>
        </is>
      </c>
      <c r="C26" s="10" t="inlineStr">
        <is>
          <t>Urinary catheter removed ≤24 h (colonic) / ≤48 h (rectal)</t>
        </is>
      </c>
      <c r="D26" s="9">
        <f>COUNTIF('Audit form'!AB5:AB204,"Y")</f>
        <v/>
      </c>
      <c r="E26" s="9">
        <f>COUNTIF('Audit form'!AB5:AB204,"N")</f>
        <v/>
      </c>
      <c r="F26" s="9">
        <f>COUNTIF('Audit form'!AB5:AB204,"NA")</f>
        <v/>
      </c>
      <c r="G26" s="11">
        <f>IFERROR(D26/(D26+E26),"")</f>
        <v/>
      </c>
      <c r="H26" s="12" t="n">
        <v>0.9</v>
      </c>
      <c r="I26" s="12">
        <f>IFERROR(G26-H26,"")</f>
        <v/>
      </c>
    </row>
    <row r="27">
      <c r="A27" s="9" t="n">
        <v>23</v>
      </c>
      <c r="B27" s="9" t="inlineStr">
        <is>
          <t>Post</t>
        </is>
      </c>
      <c r="C27" s="10" t="inlineStr">
        <is>
          <t>Scheduled non-opioid analgesia (not PRN only)</t>
        </is>
      </c>
      <c r="D27" s="9">
        <f>COUNTIF('Audit form'!AC5:AC204,"Y")</f>
        <v/>
      </c>
      <c r="E27" s="9">
        <f>COUNTIF('Audit form'!AC5:AC204,"N")</f>
        <v/>
      </c>
      <c r="F27" s="9">
        <f>COUNTIF('Audit form'!AC5:AC204,"NA")</f>
        <v/>
      </c>
      <c r="G27" s="11">
        <f>IFERROR(D27/(D27+E27),"")</f>
        <v/>
      </c>
      <c r="H27" s="12" t="n">
        <v>0.9</v>
      </c>
      <c r="I27" s="12">
        <f>IFERROR(G27-H27,"")</f>
        <v/>
      </c>
    </row>
    <row r="28">
      <c r="A28" s="9" t="n">
        <v>24</v>
      </c>
      <c r="B28" s="9" t="inlineStr">
        <is>
          <t>Post</t>
        </is>
      </c>
      <c r="C28" s="10" t="inlineStr">
        <is>
          <t>IV fluids stopped once drinking</t>
        </is>
      </c>
      <c r="D28" s="9">
        <f>COUNTIF('Audit form'!AD5:AD204,"Y")</f>
        <v/>
      </c>
      <c r="E28" s="9">
        <f>COUNTIF('Audit form'!AD5:AD204,"N")</f>
        <v/>
      </c>
      <c r="F28" s="9">
        <f>COUNTIF('Audit form'!AD5:AD204,"NA")</f>
        <v/>
      </c>
      <c r="G28" s="11">
        <f>IFERROR(D28/(D28+E28),"")</f>
        <v/>
      </c>
      <c r="H28" s="12" t="n">
        <v>0.9</v>
      </c>
      <c r="I28" s="12">
        <f>IFERROR(G28-H28,"")</f>
        <v/>
      </c>
    </row>
    <row r="29">
      <c r="A29" s="9" t="n">
        <v>25</v>
      </c>
      <c r="B29" s="9" t="inlineStr">
        <is>
          <t>Post</t>
        </is>
      </c>
      <c r="C29" s="10" t="inlineStr">
        <is>
          <t>Discharge assessed against written criteria</t>
        </is>
      </c>
      <c r="D29" s="9">
        <f>COUNTIF('Audit form'!AE5:AE204,"Y")</f>
        <v/>
      </c>
      <c r="E29" s="9">
        <f>COUNTIF('Audit form'!AE5:AE204,"N")</f>
        <v/>
      </c>
      <c r="F29" s="9">
        <f>COUNTIF('Audit form'!AE5:AE204,"NA")</f>
        <v/>
      </c>
      <c r="G29" s="11">
        <f>IFERROR(D29/(D29+E29),"")</f>
        <v/>
      </c>
      <c r="H29" s="12" t="n">
        <v>0.9</v>
      </c>
      <c r="I29" s="12">
        <f>IFERROR(G29-H29,"")</f>
        <v/>
      </c>
    </row>
  </sheetData>
  <conditionalFormatting sqref="G5:G29">
    <cfRule type="cellIs" priority="1" operator="greaterThanOrEqual" dxfId="0">
      <formula>$H5</formula>
    </cfRule>
    <cfRule type="cellIs" priority="2" operator="lessThan" dxfId="2">
      <formula>$H5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0" customHeight="1">
      <c r="A1" s="13" t="inlineStr">
        <is>
          <t>ERAS compliance audit — how to use this workbook</t>
        </is>
      </c>
    </row>
    <row r="2" ht="20" customHeight="1">
      <c r="A2" s="14" t="inlineStr"/>
    </row>
    <row r="3" ht="34" customHeight="1">
      <c r="A3" s="14" t="inlineStr">
        <is>
          <t>1.  Agree the standard BEFORE collecting data. Column H on 'Summary by element' is set to 90% — change it if your team agrees a different target, but change it now, not after you see the results.</t>
        </is>
      </c>
    </row>
    <row r="4" ht="34" customHeight="1">
      <c r="A4" s="14" t="inlineStr">
        <is>
          <t>2.  Sample consecutively. 'The next 40 elective cases', not 'the ones I remember'. Under 50 cases a month, audit every case.</t>
        </is>
      </c>
    </row>
    <row r="5" ht="34" customHeight="1">
      <c r="A5" s="14" t="inlineStr">
        <is>
          <t>3.  One row per patient on the 'Audit form' sheet. Use the dropdowns: Y, N or NA.</t>
        </is>
      </c>
    </row>
    <row r="6" ht="34" customHeight="1">
      <c r="A6" s="14" t="inlineStr">
        <is>
          <t>4.  NA means a documented contraindication — the element was correctly not delivered. It is excluded from the denominator, so a correct clinical decision never appears as a compliance failure. This single rule prevents most arguments about the numbers.</t>
        </is>
      </c>
    </row>
    <row r="7" ht="34" customHeight="1">
      <c r="A7" s="14" t="inlineStr">
        <is>
          <t>5.  If an element is not recorded anywhere in the notes, it is N, not NA. 'We probably did it' is not evidence, and the gap in documentation is itself a finding.</t>
        </is>
      </c>
    </row>
    <row r="8" ht="34" customHeight="1">
      <c r="A8" s="14" t="inlineStr">
        <is>
          <t>6.  'Summary by element' updates itself. Report it by element and by ward — never as one aggregate percentage, which nobody can act on.</t>
        </is>
      </c>
    </row>
    <row r="9" ht="34" customHeight="1">
      <c r="A9" s="14" t="inlineStr">
        <is>
          <t>7.  Use the 'Run chart' sheet to plot the composite monthly. Annotate what you changed and when.</t>
        </is>
      </c>
    </row>
    <row r="10" ht="34" customHeight="1">
      <c r="A10" s="14" t="inlineStr">
        <is>
          <t>8.  Never name individuals in an audit report. Describe the system. The moment you name people, your data quality ends and it does not come back.</t>
        </is>
      </c>
    </row>
    <row r="11" ht="20" customHeight="1">
      <c r="A11" s="14" t="inlineStr"/>
    </row>
    <row r="12" ht="20" customHeight="1">
      <c r="A12" s="13" t="inlineStr">
        <is>
          <t>Denominator note</t>
        </is>
      </c>
    </row>
    <row r="13" ht="34" customHeight="1">
      <c r="A13" s="14" t="inlineStr">
        <is>
          <t>Compliance = Y ÷ (Y + N). Overall compliance for the unit = total Y ÷ total (Y + N) across all patients and elements.</t>
        </is>
      </c>
    </row>
    <row r="14" ht="20" customHeight="1">
      <c r="A14" s="14" t="inlineStr"/>
    </row>
    <row r="15" ht="20" customHeight="1">
      <c r="A15" s="13" t="inlineStr">
        <is>
          <t>What to do with a poor result</t>
        </is>
      </c>
    </row>
    <row r="16" ht="34" customHeight="1">
      <c r="A16" s="14" t="inlineStr">
        <is>
          <t>Bring the number, the standard, the two or three causes you identified, and a draft action list with named owners and dates. A finding without a proposed action is a complaint.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60" customWidth="1" min="5" max="5"/>
  </cols>
  <sheetData>
    <row r="1">
      <c r="A1" s="1" t="inlineStr">
        <is>
          <t>ERAS compliance run chart</t>
        </is>
      </c>
    </row>
    <row r="2">
      <c r="A2" s="2" t="inlineStr">
        <is>
          <t>Enter the monthly composite compliance. Watch for a SHIFT (6+ consecutive points one side of the median) or a TREND (5+ points moving the same way) — those signal real change, not noise.</t>
        </is>
      </c>
    </row>
    <row r="4" ht="34" customHeight="1">
      <c r="A4" s="6" t="inlineStr">
        <is>
          <t>Month</t>
        </is>
      </c>
      <c r="B4" s="6" t="inlineStr">
        <is>
          <t>Compliance %</t>
        </is>
      </c>
      <c r="C4" s="6" t="inlineStr">
        <is>
          <t>Median</t>
        </is>
      </c>
      <c r="D4" s="6" t="inlineStr">
        <is>
          <t>Target</t>
        </is>
      </c>
      <c r="E4" s="6" t="inlineStr">
        <is>
          <t>What changed this month</t>
        </is>
      </c>
    </row>
    <row r="5">
      <c r="A5" s="9" t="inlineStr">
        <is>
          <t>Baseline</t>
        </is>
      </c>
      <c r="B5" s="12" t="n">
        <v>0.34</v>
      </c>
      <c r="C5" s="12">
        <f>MEDIAN($B$5:$B$17)</f>
        <v/>
      </c>
      <c r="D5" s="12" t="n">
        <v>0.8</v>
      </c>
      <c r="E5" s="10" t="inlineStr">
        <is>
          <t>Baseline — no changes made yet. Collect before you intervene.</t>
        </is>
      </c>
    </row>
    <row r="6">
      <c r="A6" s="9" t="inlineStr">
        <is>
          <t>Month 1</t>
        </is>
      </c>
      <c r="B6" s="12" t="n">
        <v>0.41</v>
      </c>
      <c r="C6" s="12">
        <f>MEDIAN($B$5:$B$17)</f>
        <v/>
      </c>
      <c r="D6" s="12" t="n">
        <v>0.8</v>
      </c>
      <c r="E6" s="15" t="inlineStr">
        <is>
          <t>EXAMPLE DATA — replace with your own. Annotate every intervention here.</t>
        </is>
      </c>
    </row>
    <row r="7">
      <c r="A7" s="9" t="inlineStr">
        <is>
          <t>Month 2</t>
        </is>
      </c>
      <c r="B7" s="12" t="n">
        <v>0.52</v>
      </c>
      <c r="C7" s="12">
        <f>MEDIAN($B$5:$B$17)</f>
        <v/>
      </c>
      <c r="D7" s="12" t="n">
        <v>0.8</v>
      </c>
      <c r="E7" s="16" t="inlineStr"/>
    </row>
    <row r="8">
      <c r="A8" s="9" t="inlineStr">
        <is>
          <t>Month 3</t>
        </is>
      </c>
      <c r="B8" s="12" t="n">
        <v>0.58</v>
      </c>
      <c r="C8" s="12">
        <f>MEDIAN($B$5:$B$17)</f>
        <v/>
      </c>
      <c r="D8" s="12" t="n">
        <v>0.8</v>
      </c>
      <c r="E8" s="16" t="inlineStr"/>
    </row>
    <row r="9">
      <c r="A9" s="9" t="inlineStr">
        <is>
          <t>Month 4</t>
        </is>
      </c>
      <c r="B9" s="12" t="n">
        <v>0.61</v>
      </c>
      <c r="C9" s="12">
        <f>MEDIAN($B$5:$B$17)</f>
        <v/>
      </c>
      <c r="D9" s="12" t="n">
        <v>0.8</v>
      </c>
      <c r="E9" s="16" t="inlineStr"/>
    </row>
    <row r="10">
      <c r="A10" s="9" t="inlineStr">
        <is>
          <t>Month 5</t>
        </is>
      </c>
      <c r="B10" s="12" t="n">
        <v>0.7</v>
      </c>
      <c r="C10" s="12">
        <f>MEDIAN($B$5:$B$17)</f>
        <v/>
      </c>
      <c r="D10" s="12" t="n">
        <v>0.8</v>
      </c>
      <c r="E10" s="16" t="inlineStr"/>
    </row>
    <row r="11">
      <c r="A11" s="9" t="inlineStr">
        <is>
          <t>Month 6</t>
        </is>
      </c>
      <c r="B11" s="12" t="n">
        <v>0.74</v>
      </c>
      <c r="C11" s="12">
        <f>MEDIAN($B$5:$B$17)</f>
        <v/>
      </c>
      <c r="D11" s="12" t="n">
        <v>0.8</v>
      </c>
      <c r="E11" s="16" t="inlineStr"/>
    </row>
    <row r="12">
      <c r="A12" s="9" t="inlineStr">
        <is>
          <t>Month 7</t>
        </is>
      </c>
      <c r="B12" s="12" t="n">
        <v>0.72</v>
      </c>
      <c r="C12" s="12">
        <f>MEDIAN($B$5:$B$17)</f>
        <v/>
      </c>
      <c r="D12" s="12" t="n">
        <v>0.8</v>
      </c>
      <c r="E12" s="16" t="inlineStr"/>
    </row>
    <row r="13">
      <c r="A13" s="9" t="inlineStr">
        <is>
          <t>Month 8</t>
        </is>
      </c>
      <c r="B13" s="12" t="n">
        <v>0.79</v>
      </c>
      <c r="C13" s="12">
        <f>MEDIAN($B$5:$B$17)</f>
        <v/>
      </c>
      <c r="D13" s="12" t="n">
        <v>0.8</v>
      </c>
      <c r="E13" s="16" t="inlineStr"/>
    </row>
    <row r="14">
      <c r="A14" s="9" t="inlineStr">
        <is>
          <t>Month 9</t>
        </is>
      </c>
      <c r="B14" s="12" t="n">
        <v>0.8100000000000001</v>
      </c>
      <c r="C14" s="12">
        <f>MEDIAN($B$5:$B$17)</f>
        <v/>
      </c>
      <c r="D14" s="12" t="n">
        <v>0.8</v>
      </c>
      <c r="E14" s="16" t="inlineStr"/>
    </row>
    <row r="15">
      <c r="A15" s="9" t="inlineStr">
        <is>
          <t>Month 10</t>
        </is>
      </c>
      <c r="B15" s="12" t="n">
        <v>0.83</v>
      </c>
      <c r="C15" s="12">
        <f>MEDIAN($B$5:$B$17)</f>
        <v/>
      </c>
      <c r="D15" s="12" t="n">
        <v>0.8</v>
      </c>
      <c r="E15" s="16" t="inlineStr"/>
    </row>
    <row r="16">
      <c r="A16" s="9" t="inlineStr">
        <is>
          <t>Month 11</t>
        </is>
      </c>
      <c r="B16" s="12" t="n">
        <v>0.8</v>
      </c>
      <c r="C16" s="12">
        <f>MEDIAN($B$5:$B$17)</f>
        <v/>
      </c>
      <c r="D16" s="12" t="n">
        <v>0.8</v>
      </c>
      <c r="E16" s="16" t="inlineStr"/>
    </row>
    <row r="17">
      <c r="A17" s="9" t="inlineStr">
        <is>
          <t>Month 12</t>
        </is>
      </c>
      <c r="B17" s="12" t="n">
        <v>0.85</v>
      </c>
      <c r="C17" s="12">
        <f>MEDIAN($B$5:$B$17)</f>
        <v/>
      </c>
      <c r="D17" s="12" t="n">
        <v>0.8</v>
      </c>
      <c r="E17" s="16" t="inlineStr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2026-09-06T23:04:23Z</dcterms:created>
  <dcterms:modified xmlns:dcterms="http://purl.org/dc/terms/" xmlns:xsi="http://www.w3.org/2001/XMLSchema-instance" xsi:type="dcterms:W3CDTF">2026-09-06T23:04:23Z</dcterms:modified>
</cp:coreProperties>
</file>